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8"/>
  </bookViews>
  <sheets>
    <sheet name="教材" sheetId="1" r:id="rId1"/>
  </sheets>
  <definedNames>
    <definedName name="_xlnm._FilterDatabase" localSheetId="0" hidden="1">教材!$A$1:$V$2</definedName>
  </definedNames>
  <calcPr calcId="145621"/>
  <webPublishing codePage="0"/>
</workbook>
</file>

<file path=xl/calcChain.xml><?xml version="1.0" encoding="utf-8"?>
<calcChain xmlns="http://schemas.openxmlformats.org/spreadsheetml/2006/main">
  <c r="A99" i="1" l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<sst xmlns="http://schemas.openxmlformats.org/spreadsheetml/2006/main" count="2080" uniqueCount="526">
  <si>
    <t>978-7-03-020814-9</t>
  </si>
  <si>
    <t>094046200286</t>
  </si>
  <si>
    <t>54</t>
  </si>
  <si>
    <t>094046200226</t>
  </si>
  <si>
    <t>094046200246</t>
  </si>
  <si>
    <t>978-7-03-054467-4</t>
  </si>
  <si>
    <t>094046200276</t>
  </si>
  <si>
    <t>2024版</t>
  </si>
  <si>
    <t>专业课</t>
  </si>
  <si>
    <t>978-7-301-28307-3</t>
  </si>
  <si>
    <t>978-7-04-0521979</t>
  </si>
  <si>
    <t>有机化合物及药物波谱分析</t>
  </si>
  <si>
    <t>食品工厂设计</t>
  </si>
  <si>
    <t>23生物制药普本班</t>
  </si>
  <si>
    <t>生物学教学技能微格训练</t>
  </si>
  <si>
    <t>978-7-04-050901-4</t>
  </si>
  <si>
    <t>否</t>
  </si>
  <si>
    <t>人工智能及其应用</t>
  </si>
  <si>
    <t>9787040556254</t>
  </si>
  <si>
    <t>978-7-04-058466-0</t>
  </si>
  <si>
    <t>有机化学</t>
  </si>
  <si>
    <t>2018年3月第5版</t>
  </si>
  <si>
    <t>978-7-5622-5653-3</t>
  </si>
  <si>
    <t>978-7-03-050669-6</t>
  </si>
  <si>
    <t>华东师范大学出版社</t>
  </si>
  <si>
    <t>微生物学与免疫学实验</t>
  </si>
  <si>
    <t>978-7-5184-1765-0</t>
  </si>
  <si>
    <t>窦洁</t>
  </si>
  <si>
    <t>物理化学</t>
  </si>
  <si>
    <t>现代分子生物学</t>
  </si>
  <si>
    <t>2017</t>
  </si>
  <si>
    <t>38</t>
  </si>
  <si>
    <t>094007200244</t>
  </si>
  <si>
    <t>基于创新思维培养的中学生物学实验指导</t>
  </si>
  <si>
    <t>48</t>
  </si>
  <si>
    <t>58</t>
  </si>
  <si>
    <t>094007200204</t>
  </si>
  <si>
    <t>教材适用学期</t>
  </si>
  <si>
    <t>094007200224</t>
  </si>
  <si>
    <t>094007200234</t>
  </si>
  <si>
    <t>分子生物学实验</t>
  </si>
  <si>
    <t>微生物学</t>
  </si>
  <si>
    <t>2019年5月第3版</t>
  </si>
  <si>
    <t>拟选教材</t>
  </si>
  <si>
    <t>植物生理学</t>
  </si>
  <si>
    <t>生物信息学</t>
  </si>
  <si>
    <t>978-7-5760-1848-6</t>
  </si>
  <si>
    <t>张友杰</t>
  </si>
  <si>
    <t>52</t>
  </si>
  <si>
    <t>教育科学出版社</t>
  </si>
  <si>
    <t>专业技能训练与考核(Ⅱ)</t>
  </si>
  <si>
    <t>专业名称</t>
  </si>
  <si>
    <t>2016</t>
  </si>
  <si>
    <t>食品工程原理</t>
  </si>
  <si>
    <t>094036200046</t>
  </si>
  <si>
    <t>65</t>
  </si>
  <si>
    <t xml:space="preserve">2017 </t>
  </si>
  <si>
    <t>化学史简明教程</t>
  </si>
  <si>
    <t>中学生物学教师发展研究</t>
  </si>
  <si>
    <t>李诺，王威，刘恩山</t>
  </si>
  <si>
    <t>23生物普本班(师)</t>
  </si>
  <si>
    <t>生物科学（师范）-本科</t>
  </si>
  <si>
    <t>56</t>
  </si>
  <si>
    <t>23化学普本班(师范定向)</t>
  </si>
  <si>
    <t>居沈贵, 夏毅, 武文良等</t>
  </si>
  <si>
    <t>094007310146</t>
  </si>
  <si>
    <t>094035200094</t>
  </si>
  <si>
    <t>有机化学（第七版）</t>
  </si>
  <si>
    <t>60</t>
  </si>
  <si>
    <t>第七版</t>
  </si>
  <si>
    <t>24化学普本班(师)</t>
  </si>
  <si>
    <t>95</t>
  </si>
  <si>
    <t>白路锋 宋智军</t>
  </si>
  <si>
    <t>978-7-5024-7297-9</t>
  </si>
  <si>
    <t>9787519133894</t>
  </si>
  <si>
    <t>教材类型</t>
  </si>
  <si>
    <t>教育科学研究方法</t>
  </si>
  <si>
    <t>免疫学</t>
  </si>
  <si>
    <t>45</t>
  </si>
  <si>
    <t>畜产品加工学 第二版</t>
  </si>
  <si>
    <t>094036200276</t>
  </si>
  <si>
    <t>无</t>
  </si>
  <si>
    <t>094036200256</t>
  </si>
  <si>
    <t>42.8</t>
  </si>
  <si>
    <t>094036200216</t>
  </si>
  <si>
    <t>094036200206</t>
  </si>
  <si>
    <t>定价</t>
  </si>
  <si>
    <t>第2版</t>
  </si>
  <si>
    <t>094050200426</t>
  </si>
  <si>
    <t>38.6</t>
  </si>
  <si>
    <t>69.8</t>
  </si>
  <si>
    <t>31</t>
  </si>
  <si>
    <t>化工基础</t>
  </si>
  <si>
    <t xml:space="preserve">2008 </t>
  </si>
  <si>
    <t>微生物学实验</t>
  </si>
  <si>
    <t>978-7-04-058604-6</t>
  </si>
  <si>
    <t>2023</t>
  </si>
  <si>
    <t>978-7-122-24030-9</t>
  </si>
  <si>
    <t>教育部国家级规划教材</t>
  </si>
  <si>
    <t>46</t>
  </si>
  <si>
    <t>978-7-04-038971-5</t>
  </si>
  <si>
    <t>省部级规划教材</t>
  </si>
  <si>
    <t>中外教育名著选读</t>
  </si>
  <si>
    <t>094035200016</t>
  </si>
  <si>
    <t>2021年5月第1版</t>
  </si>
  <si>
    <t>24生物普本班(师范定向)</t>
  </si>
  <si>
    <t>094035200294</t>
  </si>
  <si>
    <t>094035200284</t>
  </si>
  <si>
    <t>094035200274</t>
  </si>
  <si>
    <t>094035200264</t>
  </si>
  <si>
    <t>2019年12月第2版</t>
  </si>
  <si>
    <t>化工原理</t>
  </si>
  <si>
    <t>1</t>
  </si>
  <si>
    <t>食品化学</t>
  </si>
  <si>
    <t>计算化学实验</t>
  </si>
  <si>
    <t>第三版</t>
  </si>
  <si>
    <t>探究教学理论与实践</t>
  </si>
  <si>
    <t>9787030553355</t>
  </si>
  <si>
    <t>094050200194</t>
  </si>
  <si>
    <t>食品工厂设计及课程设计</t>
  </si>
  <si>
    <t>华中师范大学出版社</t>
  </si>
  <si>
    <t>李难</t>
  </si>
  <si>
    <t>094074200134</t>
  </si>
  <si>
    <t>094074200124</t>
  </si>
  <si>
    <t>2024</t>
  </si>
  <si>
    <t>9787122385956</t>
  </si>
  <si>
    <t>09402620003K</t>
  </si>
  <si>
    <t>094074200144</t>
  </si>
  <si>
    <t>第6版</t>
  </si>
  <si>
    <t>094026200274</t>
  </si>
  <si>
    <t>科学技术发展史</t>
  </si>
  <si>
    <t>AI概论及应用</t>
  </si>
  <si>
    <t>094026200214</t>
  </si>
  <si>
    <t>药剂学（第九版）</t>
  </si>
  <si>
    <t>094075200186</t>
  </si>
  <si>
    <t xml:space="preserve">2014 </t>
  </si>
  <si>
    <t>基础化学实验II</t>
  </si>
  <si>
    <t>生物学教学技能训练</t>
  </si>
  <si>
    <t>9787040594744</t>
  </si>
  <si>
    <t>茶与茶文化</t>
  </si>
  <si>
    <t>陈忠，杜俊蓉</t>
  </si>
  <si>
    <t>北京师范大学出版社</t>
  </si>
  <si>
    <t>21</t>
  </si>
  <si>
    <t>094074200464</t>
  </si>
  <si>
    <t>094007200194</t>
  </si>
  <si>
    <t>094035200104</t>
  </si>
  <si>
    <t>学科基础课</t>
  </si>
  <si>
    <t>71</t>
  </si>
  <si>
    <t>第8版</t>
  </si>
  <si>
    <t>课程代码</t>
  </si>
  <si>
    <t>2</t>
  </si>
  <si>
    <t>3</t>
  </si>
  <si>
    <t>江晓原</t>
  </si>
  <si>
    <t>上海教育出版社</t>
  </si>
  <si>
    <t>9787122458087</t>
  </si>
  <si>
    <t>浙江大学出版社</t>
  </si>
  <si>
    <t>4</t>
  </si>
  <si>
    <t>5</t>
  </si>
  <si>
    <t>课程性质</t>
  </si>
  <si>
    <t>9787303093328</t>
  </si>
  <si>
    <t>刘新科, 栗洪武</t>
  </si>
  <si>
    <t>9787117339131</t>
  </si>
  <si>
    <t>结构化学</t>
  </si>
  <si>
    <t>生命科学史</t>
  </si>
  <si>
    <t>094046200214</t>
  </si>
  <si>
    <t>094046200234</t>
  </si>
  <si>
    <t>094007200214</t>
  </si>
  <si>
    <t>课程名称</t>
  </si>
  <si>
    <t>张吴平，杨坚</t>
  </si>
  <si>
    <t>儿童发展心理学</t>
  </si>
  <si>
    <t>094026200064</t>
  </si>
  <si>
    <t>094026200074</t>
  </si>
  <si>
    <t>094074200334</t>
  </si>
  <si>
    <t>978-7-5184-4510-3</t>
  </si>
  <si>
    <t>22</t>
  </si>
  <si>
    <t>其他</t>
  </si>
  <si>
    <t>9</t>
  </si>
  <si>
    <t>2010</t>
  </si>
  <si>
    <t>物质结构学习指导</t>
  </si>
  <si>
    <t>2012</t>
  </si>
  <si>
    <t>食品试验设计与统计分析（第3版）</t>
  </si>
  <si>
    <t>978-7-5184-1278-5</t>
  </si>
  <si>
    <t>李振兴</t>
  </si>
  <si>
    <t>韩福芹，陈大树</t>
  </si>
  <si>
    <t>医学免疫学</t>
  </si>
  <si>
    <t>978-7-03-033357-5</t>
  </si>
  <si>
    <t>中国人民大学出版社</t>
  </si>
  <si>
    <t>卢家楣</t>
  </si>
  <si>
    <t>2025</t>
  </si>
  <si>
    <t>赵思明</t>
  </si>
  <si>
    <t>曾和平</t>
  </si>
  <si>
    <t>科学史十五讲</t>
  </si>
  <si>
    <t>094007200336</t>
  </si>
  <si>
    <t>094035200424</t>
  </si>
  <si>
    <t>094074200084</t>
  </si>
  <si>
    <t>第5版</t>
  </si>
  <si>
    <t>仪器分析</t>
  </si>
  <si>
    <t>2025-2026-第二学期</t>
  </si>
  <si>
    <t>9787561779415</t>
  </si>
  <si>
    <t>094074200014</t>
  </si>
  <si>
    <t>纵伟，郑坚强</t>
  </si>
  <si>
    <t>第二版</t>
  </si>
  <si>
    <t xml:space="preserve">2010 </t>
  </si>
  <si>
    <t>食品卫生学</t>
  </si>
  <si>
    <t>周公度，段连运</t>
  </si>
  <si>
    <t>天然药物化学</t>
  </si>
  <si>
    <t>食品发酵与酿造工艺学</t>
  </si>
  <si>
    <t xml:space="preserve"> 化工原理(第四版) </t>
  </si>
  <si>
    <t>978-7-04-043751-5</t>
  </si>
  <si>
    <t>094075200216</t>
  </si>
  <si>
    <t xml:space="preserve">2015 </t>
  </si>
  <si>
    <t>092212102</t>
  </si>
  <si>
    <t>81</t>
  </si>
  <si>
    <t>科学出版社</t>
  </si>
  <si>
    <t>第4版</t>
  </si>
  <si>
    <t>978-7-04-038743-8（上），978-7-04-039888-5（下）</t>
  </si>
  <si>
    <t>高等教育出版社</t>
  </si>
  <si>
    <t>基础化学实验（Ⅱ）</t>
  </si>
  <si>
    <t>药剂学</t>
  </si>
  <si>
    <t>吴能表，杨红丽</t>
  </si>
  <si>
    <t>36</t>
  </si>
  <si>
    <t>978-7-122-36884-3</t>
  </si>
  <si>
    <t>66</t>
  </si>
  <si>
    <t>杭太俊</t>
  </si>
  <si>
    <t>中华茶文化</t>
  </si>
  <si>
    <t>课程属性</t>
  </si>
  <si>
    <t>9787030632616</t>
  </si>
  <si>
    <t>物理化学（上）</t>
  </si>
  <si>
    <t>49.8</t>
  </si>
  <si>
    <t>分析化学（第6版）下册</t>
  </si>
  <si>
    <t>094050310116</t>
  </si>
  <si>
    <t>教材适用年级</t>
  </si>
  <si>
    <t>潘祖仁</t>
  </si>
  <si>
    <t>文献检索与学位论文写作</t>
  </si>
  <si>
    <t>胡红智，马思渝</t>
  </si>
  <si>
    <t>中学化学实验教学研究</t>
  </si>
  <si>
    <t>有机化学实验</t>
  </si>
  <si>
    <t>分子生物学</t>
  </si>
  <si>
    <t>094050200214</t>
  </si>
  <si>
    <t>094050200204</t>
  </si>
  <si>
    <t>094050200234</t>
  </si>
  <si>
    <t>094050200224</t>
  </si>
  <si>
    <t>094050200244</t>
  </si>
  <si>
    <t>药理学</t>
  </si>
  <si>
    <t xml:space="preserve"> 魏群 </t>
  </si>
  <si>
    <t>39.8</t>
  </si>
  <si>
    <t>中国农业大学出版社</t>
  </si>
  <si>
    <t>田瑞华</t>
  </si>
  <si>
    <t>蔡禄</t>
  </si>
  <si>
    <t>药物分析</t>
  </si>
  <si>
    <t>2011</t>
  </si>
  <si>
    <t>化学发展史</t>
  </si>
  <si>
    <t>23应用化学普本班</t>
  </si>
  <si>
    <t>55</t>
  </si>
  <si>
    <t>张志良，李小方</t>
  </si>
  <si>
    <t>59.8</t>
  </si>
  <si>
    <t>生物制药-专升本（5+2）</t>
  </si>
  <si>
    <t>094075200176</t>
  </si>
  <si>
    <t xml:space="preserve">2020 </t>
  </si>
  <si>
    <t>第1版</t>
  </si>
  <si>
    <t>092212001</t>
  </si>
  <si>
    <t>092212003</t>
  </si>
  <si>
    <t>092212002</t>
  </si>
  <si>
    <t>092212005</t>
  </si>
  <si>
    <t>9787303267200</t>
  </si>
  <si>
    <t>86</t>
  </si>
  <si>
    <t>天然产物化学</t>
  </si>
  <si>
    <t>094050200326</t>
  </si>
  <si>
    <t>978-7-04-059474-4</t>
  </si>
  <si>
    <t>刘金花主编</t>
  </si>
  <si>
    <t>方亮</t>
  </si>
  <si>
    <t>9787109265141</t>
  </si>
  <si>
    <t>化工基础实验</t>
  </si>
  <si>
    <t>生物实验设计与数据分析</t>
  </si>
  <si>
    <t>99</t>
  </si>
  <si>
    <t>2017年12月第一版</t>
  </si>
  <si>
    <t xml:space="preserve">2011 </t>
  </si>
  <si>
    <t>29</t>
  </si>
  <si>
    <t>39</t>
  </si>
  <si>
    <t>第7版</t>
  </si>
  <si>
    <t>陈启明，高剑南，倪行</t>
  </si>
  <si>
    <t>序号</t>
  </si>
  <si>
    <t>79</t>
  </si>
  <si>
    <t>49</t>
  </si>
  <si>
    <t>59</t>
  </si>
  <si>
    <t>食品工程原理实验</t>
  </si>
  <si>
    <t>王明华，李在元，孔垂宇，杨阿敏</t>
  </si>
  <si>
    <t>药物分析实验教程</t>
  </si>
  <si>
    <t>32</t>
  </si>
  <si>
    <t>62</t>
  </si>
  <si>
    <t>中国农业出版社</t>
  </si>
  <si>
    <t>朱玉贤，李毅，郑晓峰，郭红卫</t>
  </si>
  <si>
    <t>094035200386</t>
  </si>
  <si>
    <t>27</t>
  </si>
  <si>
    <t>37</t>
  </si>
  <si>
    <t>王后雄</t>
  </si>
  <si>
    <t>38.01</t>
  </si>
  <si>
    <t>47</t>
  </si>
  <si>
    <t>57</t>
  </si>
  <si>
    <t>生命探索 写给教师的生物学史</t>
  </si>
  <si>
    <t>094046200154</t>
  </si>
  <si>
    <t>物理化学（下）</t>
  </si>
  <si>
    <t>食品发酵与酿造</t>
  </si>
  <si>
    <t>食品卫生与检验</t>
  </si>
  <si>
    <t>科学教育（师范）-本科</t>
  </si>
  <si>
    <t>小学科学教学技能</t>
  </si>
  <si>
    <t>28</t>
  </si>
  <si>
    <t>9787523408391</t>
  </si>
  <si>
    <t>2012年1月第一版</t>
  </si>
  <si>
    <t>2018</t>
  </si>
  <si>
    <t>教育名著选读</t>
  </si>
  <si>
    <t>2018年4月第八次</t>
  </si>
  <si>
    <t>36.9</t>
  </si>
  <si>
    <t>9787040285123</t>
  </si>
  <si>
    <t>094075200166</t>
  </si>
  <si>
    <t>第一版</t>
  </si>
  <si>
    <t>专业技能训练与考核</t>
  </si>
  <si>
    <t>教材著者</t>
  </si>
  <si>
    <t>学生用书册数</t>
  </si>
  <si>
    <t>新理念化学教学技能训练第二版</t>
  </si>
  <si>
    <t>汪东风、徐莹 主编</t>
  </si>
  <si>
    <t>094007200396</t>
  </si>
  <si>
    <t>24化学基地班(师)</t>
  </si>
  <si>
    <t>任选</t>
  </si>
  <si>
    <t>094007200326</t>
  </si>
  <si>
    <t>像科学家一样思考</t>
  </si>
  <si>
    <t xml:space="preserve">高等教育出版社 </t>
  </si>
  <si>
    <t>化学分离技术</t>
  </si>
  <si>
    <t>教育部国家级精品教材</t>
  </si>
  <si>
    <t>化工基础（上、下册）</t>
  </si>
  <si>
    <t>094035200396</t>
  </si>
  <si>
    <t>备注</t>
  </si>
  <si>
    <t>978-7-04-065684-8</t>
  </si>
  <si>
    <t>094035200356</t>
  </si>
  <si>
    <t xml:space="preserve">2018 </t>
  </si>
  <si>
    <t>化学工业出版社</t>
  </si>
  <si>
    <t>高等无机化学简明教程</t>
  </si>
  <si>
    <t>中国轻工业出版社</t>
  </si>
  <si>
    <t>2008</t>
  </si>
  <si>
    <t>中学化学实验研究</t>
  </si>
  <si>
    <t/>
  </si>
  <si>
    <t>978-7-04-062618-6</t>
  </si>
  <si>
    <t>23生物普本班(师范定向)</t>
  </si>
  <si>
    <t>结构化学基础</t>
  </si>
  <si>
    <t>该版本以前是否曾订购</t>
  </si>
  <si>
    <t>微生物学与免疫学</t>
  </si>
  <si>
    <t>094007200406</t>
  </si>
  <si>
    <t xml:space="preserve">曾和平 </t>
  </si>
  <si>
    <t>094075200074</t>
  </si>
  <si>
    <t>沈萍，陈向东</t>
  </si>
  <si>
    <t>食品机械与设备</t>
  </si>
  <si>
    <t>微生物学教程</t>
  </si>
  <si>
    <t>李广超，王香善，田久英</t>
  </si>
  <si>
    <t>丁伟</t>
  </si>
  <si>
    <t>9787308087841</t>
  </si>
  <si>
    <t>韩福芹、陈大树 编（化学工业出版社）</t>
  </si>
  <si>
    <t>9787040450484</t>
  </si>
  <si>
    <t>白东蕊、岳云康</t>
  </si>
  <si>
    <t>周光宏</t>
  </si>
  <si>
    <t>9787040490220</t>
  </si>
  <si>
    <t>武汉大学 主编</t>
  </si>
  <si>
    <t>68</t>
  </si>
  <si>
    <t>畜产品加工学</t>
  </si>
  <si>
    <t>63</t>
  </si>
  <si>
    <t>北京大学出版社</t>
  </si>
  <si>
    <t>53</t>
  </si>
  <si>
    <t>978-7-04-047868-6</t>
  </si>
  <si>
    <t>李景宁，汪朝阳</t>
  </si>
  <si>
    <t>9787040500448</t>
  </si>
  <si>
    <t>19</t>
  </si>
  <si>
    <t>094036200184</t>
  </si>
  <si>
    <t>教材书号</t>
  </si>
  <si>
    <t>094036200154</t>
  </si>
  <si>
    <t>人民卫生出版社</t>
  </si>
  <si>
    <t>094036200124</t>
  </si>
  <si>
    <t>094036200114</t>
  </si>
  <si>
    <t>第九版</t>
  </si>
  <si>
    <t xml:space="preserve">吴继洲 </t>
  </si>
  <si>
    <t>中级无机化学</t>
  </si>
  <si>
    <t>李景宁，杨定乔，潘玲，王朝阳</t>
  </si>
  <si>
    <t>094050310146</t>
  </si>
  <si>
    <t>侯文华，吴强，郭琳，彭路明</t>
  </si>
  <si>
    <t>电子商务概论</t>
  </si>
  <si>
    <t>生物分离工程</t>
  </si>
  <si>
    <t>生物科学（师范定向）-本科</t>
  </si>
  <si>
    <t>094075200064</t>
  </si>
  <si>
    <t>基础物理学（二）</t>
  </si>
  <si>
    <t>53.8</t>
  </si>
  <si>
    <t>冶金工业出版社</t>
  </si>
  <si>
    <t>第9版</t>
  </si>
  <si>
    <t>第五版</t>
  </si>
  <si>
    <t>2022</t>
  </si>
  <si>
    <t>有机化学实验（第六版）</t>
  </si>
  <si>
    <t>978-7-5214-5444-4</t>
  </si>
  <si>
    <t>校级项目资助教材</t>
  </si>
  <si>
    <t>094007200036</t>
  </si>
  <si>
    <t>马冠中</t>
  </si>
  <si>
    <t>092211007</t>
  </si>
  <si>
    <t>092211006</t>
  </si>
  <si>
    <t>44.9</t>
  </si>
  <si>
    <t>55.34</t>
  </si>
  <si>
    <t>25生物制药专转本班</t>
  </si>
  <si>
    <t>094035200446</t>
  </si>
  <si>
    <t>食品科学与工程-本科</t>
  </si>
  <si>
    <t>杜荣骞</t>
  </si>
  <si>
    <t>教师用书册数</t>
  </si>
  <si>
    <t>张凌云</t>
  </si>
  <si>
    <t>24化学普本班(师范定向)</t>
  </si>
  <si>
    <t>罗川南</t>
  </si>
  <si>
    <t>植物生理学实验</t>
  </si>
  <si>
    <t>094050200036</t>
  </si>
  <si>
    <t>094026200196</t>
  </si>
  <si>
    <t>药物分析实验</t>
  </si>
  <si>
    <t>化工原理实验</t>
  </si>
  <si>
    <t>78</t>
  </si>
  <si>
    <t>2019</t>
  </si>
  <si>
    <t>24生物普本班(师)</t>
  </si>
  <si>
    <t>化工原理实验（第二版））</t>
  </si>
  <si>
    <t>978-7-122-10798-5</t>
  </si>
  <si>
    <t>108</t>
  </si>
  <si>
    <t>9787301112441</t>
  </si>
  <si>
    <t>傅献彩，侯文华</t>
  </si>
  <si>
    <t>专业文献检读与写作</t>
  </si>
  <si>
    <t>2025年8月第一版</t>
  </si>
  <si>
    <t>24食品工程普本班</t>
  </si>
  <si>
    <t xml:space="preserve">生物学教师专业发展概论 </t>
  </si>
  <si>
    <t>094035200366</t>
  </si>
  <si>
    <t>进化生物学</t>
  </si>
  <si>
    <t>管国锋，赵汝溥</t>
  </si>
  <si>
    <t>赵婷婷</t>
  </si>
  <si>
    <t>组编</t>
  </si>
  <si>
    <t>上海：华东师范大学出版社</t>
  </si>
  <si>
    <t>波谱分析</t>
  </si>
  <si>
    <t>食品试验设计与统计分析</t>
  </si>
  <si>
    <t>王小菁</t>
  </si>
  <si>
    <t>978-7-117-33291-0</t>
  </si>
  <si>
    <t>23科学教育普本班(师)</t>
  </si>
  <si>
    <t>马文蔚，周雨青</t>
  </si>
  <si>
    <t>978-7-04-050074-5</t>
  </si>
  <si>
    <t>曹雪涛，姚智，熊思东，司传平，于益芝</t>
  </si>
  <si>
    <t>978-7-117-26319-1</t>
  </si>
  <si>
    <t>094075200124</t>
  </si>
  <si>
    <t>9787544442169</t>
  </si>
  <si>
    <t>094075200104</t>
  </si>
  <si>
    <t>978-7-301-24511-8</t>
  </si>
  <si>
    <t>978-7-04-049022-0</t>
  </si>
  <si>
    <t>李良</t>
  </si>
  <si>
    <t>9787567506718</t>
  </si>
  <si>
    <t>出版时间</t>
  </si>
  <si>
    <t>9787115579577</t>
  </si>
  <si>
    <t>人民邮电出版社</t>
  </si>
  <si>
    <t>23化学普本班(师)</t>
  </si>
  <si>
    <t>2020</t>
  </si>
  <si>
    <t>094026320046</t>
  </si>
  <si>
    <t>30</t>
  </si>
  <si>
    <t>教材适用班级</t>
  </si>
  <si>
    <t>《进化生物学基础》（第4版）</t>
  </si>
  <si>
    <t>生物学实验教学训练</t>
  </si>
  <si>
    <t>2021</t>
  </si>
  <si>
    <t>出版机构</t>
  </si>
  <si>
    <t>中国铁道出版社</t>
  </si>
  <si>
    <t>应用化学-本科</t>
  </si>
  <si>
    <t>第2次</t>
  </si>
  <si>
    <t>9787122382870</t>
  </si>
  <si>
    <t>9787300087733</t>
  </si>
  <si>
    <t>中国医药科技出版社</t>
  </si>
  <si>
    <t>094074200336</t>
  </si>
  <si>
    <t>094074200326</t>
  </si>
  <si>
    <t>094074200316</t>
  </si>
  <si>
    <t>40</t>
  </si>
  <si>
    <t>094050200316</t>
  </si>
  <si>
    <t>094074200346</t>
  </si>
  <si>
    <t>24应用化学普本班</t>
  </si>
  <si>
    <t>9787040656848</t>
  </si>
  <si>
    <t>生物制药-本科</t>
  </si>
  <si>
    <t>李景宁，王朝阳，杨定乔，潘玲</t>
  </si>
  <si>
    <t>金昌海</t>
  </si>
  <si>
    <t>978-7-5184-5039-8</t>
  </si>
  <si>
    <t>化学（师范）-本科</t>
  </si>
  <si>
    <t>第四版</t>
  </si>
  <si>
    <t>南京大学化学化工学院</t>
  </si>
  <si>
    <t>0</t>
  </si>
  <si>
    <t>版次</t>
  </si>
  <si>
    <t>两名教师使用，一人一本</t>
  </si>
  <si>
    <t>俞如旺，谢群，李娟</t>
  </si>
  <si>
    <t>工业分析</t>
  </si>
  <si>
    <t>094046310126</t>
  </si>
  <si>
    <t>福建师范大学，上海师范大学编</t>
  </si>
  <si>
    <t>是</t>
  </si>
  <si>
    <t>分子生物学实验指导</t>
  </si>
  <si>
    <t>化学（师范定向）-本科</t>
  </si>
  <si>
    <t>第六版</t>
  </si>
  <si>
    <t>姚彤炜</t>
  </si>
  <si>
    <t>限选</t>
  </si>
  <si>
    <t>居沈贵，夏毅，武文良等</t>
  </si>
  <si>
    <t>物理化学学习指导</t>
  </si>
  <si>
    <t>9787565517419</t>
  </si>
  <si>
    <t>9787030263896</t>
  </si>
  <si>
    <t>物理学教程（第三版）（下册）</t>
  </si>
  <si>
    <t>24生物制药普本班</t>
  </si>
  <si>
    <t>094074200156</t>
  </si>
  <si>
    <t>分离科学基础</t>
  </si>
  <si>
    <t>9787040645187</t>
  </si>
  <si>
    <t>李挺友，周学，王燕</t>
  </si>
  <si>
    <t>生物统计学</t>
  </si>
  <si>
    <t>094026200226</t>
  </si>
  <si>
    <t>小学科学教学训练</t>
  </si>
  <si>
    <t>9787117345644</t>
  </si>
  <si>
    <t xml:space="preserve">2016 </t>
  </si>
  <si>
    <t>高分子化学</t>
  </si>
  <si>
    <t>团结出版社</t>
  </si>
  <si>
    <t>沈萍、陈向东</t>
  </si>
  <si>
    <t>23食品工程普本班</t>
  </si>
  <si>
    <t>094074200486</t>
  </si>
  <si>
    <t>植物生理学实验指导</t>
  </si>
  <si>
    <t>必修</t>
  </si>
  <si>
    <t>978-7-5184-2486-3</t>
  </si>
  <si>
    <t>徐敬标</t>
  </si>
  <si>
    <t>42</t>
  </si>
  <si>
    <t>24科学教育普本班(师)</t>
  </si>
  <si>
    <t>周德庆</t>
  </si>
  <si>
    <t>9787122368843</t>
  </si>
  <si>
    <t>有机化学（第七版）下册</t>
  </si>
  <si>
    <t>37.5</t>
  </si>
  <si>
    <t>9787122439987</t>
  </si>
  <si>
    <t>978-7-113-32248-9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</si>
</sst>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7" x14ac:knownFonts="1">
    <font>
      <sz val="11"/>
      <color theme="1"/>
      <name val="宋体"/>
    </font>
    <font>
      <sz val="10"/>
      <name val="Arial"/>
    </font>
    <font>
      <b/>
      <sz val="12"/>
      <color theme="1"/>
      <name val="宋体"/>
      <family val="3"/>
    </font>
    <font>
      <sz val="12"/>
      <color theme="1"/>
      <name val="宋体"/>
      <family val="3"/>
    </font>
    <font>
      <sz val="12"/>
      <color theme="1"/>
      <name val="楷体"/>
      <family val="3"/>
    </font>
    <font>
      <sz val="11"/>
      <color theme="1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1">
      <alignment vertical="center"/>
    </xf>
    <xf numFmtId="9" fontId="1" fillId="0" borderId="0">
      <alignment vertical="center"/>
    </xf>
    <xf numFmtId="44" fontId="1" fillId="0" borderId="0">
      <alignment vertical="center"/>
    </xf>
    <xf numFmtId="42" fontId="1" fillId="0" borderId="0">
      <alignment vertical="center"/>
    </xf>
    <xf numFmtId="43" fontId="1" fillId="0" borderId="0">
      <alignment vertical="center"/>
    </xf>
    <xf numFmtId="41" fontId="1" fillId="0" borderId="0">
      <alignment vertical="center"/>
    </xf>
    <xf numFmtId="0" fontId="5" fillId="0" borderId="1">
      <alignment vertical="center"/>
    </xf>
    <xf numFmtId="0" fontId="5" fillId="0" borderId="1">
      <alignment vertical="center"/>
    </xf>
  </cellStyleXfs>
  <cellXfs count="7">
    <xf numFmtId="0" fontId="0" fillId="0" borderId="1" xfId="0">
      <alignment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" xfId="7" applyFont="1" applyBorder="1" applyAlignment="1">
      <alignment horizontal="center" vertical="center" wrapText="1"/>
    </xf>
    <xf numFmtId="0" fontId="3" fillId="0" borderId="1" xfId="7" applyFont="1" applyAlignment="1">
      <alignment horizontal="center" vertical="center" wrapText="1"/>
    </xf>
    <xf numFmtId="0" fontId="4" fillId="0" borderId="2" xfId="7" applyFont="1" applyBorder="1" applyAlignment="1">
      <alignment horizontal="right" vertical="center" wrapText="1"/>
    </xf>
    <xf numFmtId="0" fontId="4" fillId="0" borderId="2" xfId="7" applyFont="1" applyBorder="1" applyAlignment="1">
      <alignment horizontal="center" vertical="center" wrapText="1"/>
    </xf>
    <xf numFmtId="0" fontId="3" fillId="0" borderId="1" xfId="7" applyFont="1" applyAlignment="1">
      <alignment vertical="center" wrapText="1"/>
    </xf>
  </cellXfs>
  <cellStyles count="8">
    <cellStyle name="Comma" xfId="4"/>
    <cellStyle name="Comma [0]" xfId="5"/>
    <cellStyle name="Currency" xfId="2"/>
    <cellStyle name="Currency [0]" xfId="3"/>
    <cellStyle name="Normal" xfId="7"/>
    <cellStyle name="Percent" xfId="1"/>
    <cellStyle name="常规" xfId="0" builtinId="0"/>
    <cellStyle name="常规 2" xfId="6"/>
  </cellStyles>
  <dxfs count="15"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00B05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00B05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00B05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abSelected="1" topLeftCell="Q1" workbookViewId="0">
      <pane ySplit="1" topLeftCell="A2" activePane="bottomLeft" state="frozen"/>
      <selection pane="bottomLeft" activeCell="AK6" sqref="AK6"/>
    </sheetView>
  </sheetViews>
  <sheetFormatPr defaultColWidth="7.33203125" defaultRowHeight="30" customHeight="1" x14ac:dyDescent="0.25"/>
  <cols>
    <col min="1" max="1" width="6.33203125" style="6" customWidth="1"/>
    <col min="2" max="2" width="26.44140625" style="6" customWidth="1"/>
    <col min="3" max="3" width="26.77734375" style="6" customWidth="1"/>
    <col min="4" max="4" width="15.33203125" style="6" customWidth="1"/>
    <col min="5" max="5" width="9.77734375" style="6" customWidth="1"/>
    <col min="6" max="6" width="14.33203125" style="6" customWidth="1"/>
    <col min="7" max="7" width="32.44140625" style="6" customWidth="1"/>
    <col min="8" max="8" width="10.109375" style="6" customWidth="1"/>
    <col min="9" max="9" width="26.77734375" style="6" customWidth="1"/>
    <col min="10" max="10" width="34.44140625" style="6" customWidth="1"/>
    <col min="11" max="11" width="21.77734375" style="6" customWidth="1"/>
    <col min="12" max="12" width="20.33203125" style="6" customWidth="1"/>
    <col min="13" max="13" width="27.109375" style="6" customWidth="1"/>
    <col min="14" max="14" width="10.77734375" style="6" customWidth="1"/>
    <col min="15" max="15" width="9.88671875" style="6" customWidth="1"/>
    <col min="16" max="16" width="8.33203125" style="6" customWidth="1"/>
    <col min="17" max="17" width="11.21875" style="6" customWidth="1"/>
    <col min="18" max="18" width="9.33203125" style="6" customWidth="1"/>
    <col min="19" max="19" width="7.6640625" style="6" customWidth="1"/>
    <col min="20" max="20" width="7" style="6" customWidth="1"/>
    <col min="21" max="21" width="23.33203125" style="6" customWidth="1"/>
    <col min="22" max="22" width="19.33203125" style="6" customWidth="1"/>
    <col min="23" max="26" width="7.33203125" style="6" customWidth="1"/>
    <col min="27" max="28" width="9.33203125" style="6" customWidth="1"/>
    <col min="29" max="29" width="7.33203125" style="6" customWidth="1"/>
    <col min="30" max="30" width="9.88671875" style="6" customWidth="1"/>
    <col min="31" max="31" width="7.33203125" style="6" customWidth="1"/>
    <col min="32" max="32" width="8.21875" style="6" customWidth="1"/>
    <col min="33" max="33" width="10.33203125" style="6" customWidth="1"/>
    <col min="34" max="34" width="9.88671875" style="6" customWidth="1"/>
    <col min="35" max="37" width="7.33203125" style="6" customWidth="1"/>
    <col min="38" max="38" width="9.6640625" style="6" customWidth="1"/>
    <col min="39" max="41" width="7.33203125" style="6" customWidth="1"/>
    <col min="42" max="42" width="13.6640625" style="6" customWidth="1"/>
    <col min="43" max="43" width="17" style="6" customWidth="1"/>
    <col min="44" max="44" width="15.77734375" style="6" customWidth="1"/>
    <col min="45" max="45" width="10.33203125" style="6" customWidth="1"/>
    <col min="46" max="46" width="7.33203125" style="6" customWidth="1"/>
    <col min="47" max="16384" width="7.33203125" style="6"/>
  </cols>
  <sheetData>
    <row r="1" spans="1:22" s="3" customFormat="1" ht="91.5" customHeight="1" x14ac:dyDescent="0.25">
      <c r="A1" s="2" t="s">
        <v>281</v>
      </c>
      <c r="B1" s="2" t="s">
        <v>37</v>
      </c>
      <c r="C1" s="2" t="s">
        <v>167</v>
      </c>
      <c r="D1" s="2" t="s">
        <v>149</v>
      </c>
      <c r="E1" s="2" t="s">
        <v>225</v>
      </c>
      <c r="F1" s="2" t="s">
        <v>158</v>
      </c>
      <c r="G1" s="2" t="s">
        <v>51</v>
      </c>
      <c r="H1" s="2" t="s">
        <v>231</v>
      </c>
      <c r="I1" s="2" t="s">
        <v>455</v>
      </c>
      <c r="J1" s="2" t="s">
        <v>43</v>
      </c>
      <c r="K1" s="2" t="s">
        <v>371</v>
      </c>
      <c r="L1" s="2" t="s">
        <v>317</v>
      </c>
      <c r="M1" s="2" t="s">
        <v>459</v>
      </c>
      <c r="N1" s="2" t="s">
        <v>482</v>
      </c>
      <c r="O1" s="2" t="s">
        <v>448</v>
      </c>
      <c r="P1" s="2" t="s">
        <v>86</v>
      </c>
      <c r="Q1" s="1" t="s">
        <v>430</v>
      </c>
      <c r="R1" s="1" t="s">
        <v>344</v>
      </c>
      <c r="S1" s="1" t="s">
        <v>318</v>
      </c>
      <c r="T1" s="1" t="s">
        <v>405</v>
      </c>
      <c r="U1" s="1" t="s">
        <v>75</v>
      </c>
      <c r="V1" s="1" t="s">
        <v>331</v>
      </c>
    </row>
    <row r="2" spans="1:22" ht="40.5" customHeight="1" x14ac:dyDescent="0.25">
      <c r="A2" s="4">
        <f>1</f>
        <v>1</v>
      </c>
      <c r="B2" s="5" t="s">
        <v>197</v>
      </c>
      <c r="C2" s="5" t="s">
        <v>339</v>
      </c>
      <c r="D2" s="5" t="s">
        <v>209</v>
      </c>
      <c r="E2" s="5" t="s">
        <v>493</v>
      </c>
      <c r="F2" s="5" t="s">
        <v>146</v>
      </c>
      <c r="G2" s="5" t="s">
        <v>490</v>
      </c>
      <c r="H2" s="5" t="s">
        <v>96</v>
      </c>
      <c r="I2" s="5" t="s">
        <v>63</v>
      </c>
      <c r="J2" s="5" t="s">
        <v>235</v>
      </c>
      <c r="K2" s="5" t="s">
        <v>46</v>
      </c>
      <c r="L2" s="5" t="s">
        <v>353</v>
      </c>
      <c r="M2" s="5" t="s">
        <v>431</v>
      </c>
      <c r="N2" s="5" t="s">
        <v>315</v>
      </c>
      <c r="O2" s="5" t="s">
        <v>458</v>
      </c>
      <c r="P2" s="5" t="s">
        <v>283</v>
      </c>
      <c r="Q2" s="5" t="s">
        <v>340</v>
      </c>
      <c r="R2" s="5" t="s">
        <v>488</v>
      </c>
      <c r="S2" s="5" t="s">
        <v>220</v>
      </c>
      <c r="T2" s="5" t="s">
        <v>112</v>
      </c>
      <c r="U2" s="5" t="s">
        <v>98</v>
      </c>
      <c r="V2" s="5" t="s">
        <v>340</v>
      </c>
    </row>
    <row r="3" spans="1:22" ht="40.5" customHeight="1" x14ac:dyDescent="0.25">
      <c r="A3" s="4">
        <f>2</f>
        <v>2</v>
      </c>
      <c r="B3" s="5" t="s">
        <v>197</v>
      </c>
      <c r="C3" s="5" t="s">
        <v>218</v>
      </c>
      <c r="D3" s="5" t="s">
        <v>292</v>
      </c>
      <c r="E3" s="5" t="s">
        <v>515</v>
      </c>
      <c r="F3" s="5" t="s">
        <v>8</v>
      </c>
      <c r="G3" s="5" t="s">
        <v>474</v>
      </c>
      <c r="H3" s="5" t="s">
        <v>96</v>
      </c>
      <c r="I3" s="5" t="s">
        <v>13</v>
      </c>
      <c r="J3" s="5" t="s">
        <v>133</v>
      </c>
      <c r="K3" s="5" t="s">
        <v>507</v>
      </c>
      <c r="L3" s="5" t="s">
        <v>270</v>
      </c>
      <c r="M3" s="5" t="s">
        <v>373</v>
      </c>
      <c r="N3" s="5" t="s">
        <v>176</v>
      </c>
      <c r="O3" s="5" t="s">
        <v>96</v>
      </c>
      <c r="P3" s="5" t="s">
        <v>71</v>
      </c>
      <c r="Q3" s="5" t="s">
        <v>340</v>
      </c>
      <c r="R3" s="5" t="s">
        <v>488</v>
      </c>
      <c r="S3" s="5" t="s">
        <v>365</v>
      </c>
      <c r="T3" s="5" t="s">
        <v>481</v>
      </c>
      <c r="U3" s="5" t="s">
        <v>98</v>
      </c>
      <c r="V3" s="5" t="s">
        <v>340</v>
      </c>
    </row>
    <row r="4" spans="1:22" ht="40.5" customHeight="1" x14ac:dyDescent="0.25">
      <c r="A4" s="4">
        <f>3</f>
        <v>3</v>
      </c>
      <c r="B4" s="5" t="s">
        <v>197</v>
      </c>
      <c r="C4" s="5" t="s">
        <v>386</v>
      </c>
      <c r="D4" s="5" t="s">
        <v>300</v>
      </c>
      <c r="E4" s="5" t="s">
        <v>515</v>
      </c>
      <c r="F4" s="5" t="s">
        <v>8</v>
      </c>
      <c r="G4" s="5" t="s">
        <v>304</v>
      </c>
      <c r="H4" s="5" t="s">
        <v>124</v>
      </c>
      <c r="I4" s="5" t="s">
        <v>519</v>
      </c>
      <c r="J4" s="5" t="s">
        <v>498</v>
      </c>
      <c r="K4" s="5" t="s">
        <v>208</v>
      </c>
      <c r="L4" s="5" t="s">
        <v>437</v>
      </c>
      <c r="M4" s="5" t="s">
        <v>216</v>
      </c>
      <c r="N4" s="5" t="s">
        <v>115</v>
      </c>
      <c r="O4" s="5" t="s">
        <v>56</v>
      </c>
      <c r="P4" s="5" t="s">
        <v>89</v>
      </c>
      <c r="Q4" s="5" t="s">
        <v>340</v>
      </c>
      <c r="R4" s="5" t="s">
        <v>488</v>
      </c>
      <c r="S4" s="5" t="s">
        <v>68</v>
      </c>
      <c r="T4" s="5" t="s">
        <v>112</v>
      </c>
      <c r="U4" s="5" t="s">
        <v>175</v>
      </c>
      <c r="V4" s="5" t="s">
        <v>340</v>
      </c>
    </row>
    <row r="5" spans="1:22" ht="40.5" customHeight="1" x14ac:dyDescent="0.25">
      <c r="A5" s="4">
        <f>4</f>
        <v>4</v>
      </c>
      <c r="B5" s="5" t="s">
        <v>197</v>
      </c>
      <c r="C5" s="5" t="s">
        <v>17</v>
      </c>
      <c r="D5" s="5" t="s">
        <v>4</v>
      </c>
      <c r="E5" s="5" t="s">
        <v>515</v>
      </c>
      <c r="F5" s="5" t="s">
        <v>8</v>
      </c>
      <c r="G5" s="5" t="s">
        <v>304</v>
      </c>
      <c r="H5" s="5" t="s">
        <v>96</v>
      </c>
      <c r="I5" s="5" t="s">
        <v>436</v>
      </c>
      <c r="J5" s="5" t="s">
        <v>131</v>
      </c>
      <c r="K5" s="5" t="s">
        <v>525</v>
      </c>
      <c r="L5" s="5" t="s">
        <v>72</v>
      </c>
      <c r="M5" s="5" t="s">
        <v>460</v>
      </c>
      <c r="N5" s="5" t="s">
        <v>423</v>
      </c>
      <c r="O5" s="5" t="s">
        <v>188</v>
      </c>
      <c r="P5" s="5" t="s">
        <v>99</v>
      </c>
      <c r="Q5" s="5" t="s">
        <v>340</v>
      </c>
      <c r="R5" s="5" t="s">
        <v>16</v>
      </c>
      <c r="S5" s="5" t="s">
        <v>361</v>
      </c>
      <c r="T5" s="5" t="s">
        <v>112</v>
      </c>
      <c r="U5" s="5" t="s">
        <v>175</v>
      </c>
      <c r="V5" s="5" t="s">
        <v>394</v>
      </c>
    </row>
    <row r="6" spans="1:22" ht="40.5" customHeight="1" x14ac:dyDescent="0.25">
      <c r="A6" s="4">
        <f>5</f>
        <v>5</v>
      </c>
      <c r="B6" s="5" t="s">
        <v>197</v>
      </c>
      <c r="C6" s="5" t="s">
        <v>50</v>
      </c>
      <c r="D6" s="5" t="s">
        <v>54</v>
      </c>
      <c r="E6" s="5" t="s">
        <v>515</v>
      </c>
      <c r="F6" s="5" t="s">
        <v>8</v>
      </c>
      <c r="G6" s="5" t="s">
        <v>478</v>
      </c>
      <c r="H6" s="5" t="s">
        <v>96</v>
      </c>
      <c r="I6" s="5" t="s">
        <v>451</v>
      </c>
      <c r="J6" s="5" t="s">
        <v>319</v>
      </c>
      <c r="K6" s="5" t="s">
        <v>444</v>
      </c>
      <c r="L6" s="5" t="s">
        <v>295</v>
      </c>
      <c r="M6" s="5" t="s">
        <v>364</v>
      </c>
      <c r="N6" s="5" t="s">
        <v>201</v>
      </c>
      <c r="O6" s="5" t="s">
        <v>452</v>
      </c>
      <c r="P6" s="5" t="s">
        <v>99</v>
      </c>
      <c r="Q6" s="5" t="s">
        <v>340</v>
      </c>
      <c r="R6" s="5" t="s">
        <v>488</v>
      </c>
      <c r="S6" s="5" t="s">
        <v>363</v>
      </c>
      <c r="T6" s="5" t="s">
        <v>150</v>
      </c>
      <c r="U6" s="5" t="s">
        <v>101</v>
      </c>
      <c r="V6" s="5" t="s">
        <v>340</v>
      </c>
    </row>
    <row r="7" spans="1:22" ht="40.5" customHeight="1" x14ac:dyDescent="0.25">
      <c r="A7" s="4">
        <f>6</f>
        <v>6</v>
      </c>
      <c r="B7" s="5" t="s">
        <v>197</v>
      </c>
      <c r="C7" s="5" t="s">
        <v>40</v>
      </c>
      <c r="D7" s="5" t="s">
        <v>38</v>
      </c>
      <c r="E7" s="5" t="s">
        <v>515</v>
      </c>
      <c r="F7" s="5" t="s">
        <v>8</v>
      </c>
      <c r="G7" s="5" t="s">
        <v>61</v>
      </c>
      <c r="H7" s="5" t="s">
        <v>124</v>
      </c>
      <c r="I7" s="5" t="s">
        <v>416</v>
      </c>
      <c r="J7" s="5" t="s">
        <v>489</v>
      </c>
      <c r="K7" s="5" t="s">
        <v>18</v>
      </c>
      <c r="L7" s="5" t="s">
        <v>244</v>
      </c>
      <c r="M7" s="5" t="s">
        <v>216</v>
      </c>
      <c r="N7" s="5" t="s">
        <v>214</v>
      </c>
      <c r="O7" s="5" t="s">
        <v>458</v>
      </c>
      <c r="P7" s="5" t="s">
        <v>306</v>
      </c>
      <c r="Q7" s="5" t="s">
        <v>340</v>
      </c>
      <c r="R7" s="5" t="s">
        <v>488</v>
      </c>
      <c r="S7" s="5" t="s">
        <v>55</v>
      </c>
      <c r="T7" s="5" t="s">
        <v>481</v>
      </c>
      <c r="U7" s="5" t="s">
        <v>98</v>
      </c>
      <c r="V7" s="5" t="s">
        <v>340</v>
      </c>
    </row>
    <row r="8" spans="1:22" ht="40.5" customHeight="1" x14ac:dyDescent="0.25">
      <c r="A8" s="4">
        <f>7</f>
        <v>7</v>
      </c>
      <c r="B8" s="5" t="s">
        <v>197</v>
      </c>
      <c r="C8" s="5" t="s">
        <v>237</v>
      </c>
      <c r="D8" s="5" t="s">
        <v>66</v>
      </c>
      <c r="E8" s="5" t="s">
        <v>515</v>
      </c>
      <c r="F8" s="5" t="s">
        <v>146</v>
      </c>
      <c r="G8" s="5" t="s">
        <v>474</v>
      </c>
      <c r="H8" s="5" t="s">
        <v>124</v>
      </c>
      <c r="I8" s="5" t="s">
        <v>499</v>
      </c>
      <c r="J8" s="5" t="s">
        <v>29</v>
      </c>
      <c r="K8" s="5" t="s">
        <v>341</v>
      </c>
      <c r="L8" s="5" t="s">
        <v>291</v>
      </c>
      <c r="M8" s="5" t="s">
        <v>216</v>
      </c>
      <c r="N8" s="5" t="s">
        <v>128</v>
      </c>
      <c r="O8" s="5" t="s">
        <v>188</v>
      </c>
      <c r="P8" s="5" t="s">
        <v>265</v>
      </c>
      <c r="Q8" s="5" t="s">
        <v>340</v>
      </c>
      <c r="R8" s="5" t="s">
        <v>16</v>
      </c>
      <c r="S8" s="5" t="s">
        <v>284</v>
      </c>
      <c r="T8" s="5" t="s">
        <v>481</v>
      </c>
      <c r="U8" s="5" t="s">
        <v>98</v>
      </c>
      <c r="V8" s="5" t="s">
        <v>340</v>
      </c>
    </row>
    <row r="9" spans="1:22" ht="40.5" customHeight="1" x14ac:dyDescent="0.25">
      <c r="A9" s="4">
        <f>8</f>
        <v>8</v>
      </c>
      <c r="B9" s="5" t="s">
        <v>197</v>
      </c>
      <c r="C9" s="5" t="s">
        <v>237</v>
      </c>
      <c r="D9" s="5" t="s">
        <v>166</v>
      </c>
      <c r="E9" s="5" t="s">
        <v>515</v>
      </c>
      <c r="F9" s="5" t="s">
        <v>8</v>
      </c>
      <c r="G9" s="5" t="s">
        <v>61</v>
      </c>
      <c r="H9" s="5" t="s">
        <v>124</v>
      </c>
      <c r="I9" s="5" t="s">
        <v>416</v>
      </c>
      <c r="J9" s="5" t="s">
        <v>29</v>
      </c>
      <c r="K9" s="5" t="s">
        <v>341</v>
      </c>
      <c r="L9" s="5" t="s">
        <v>291</v>
      </c>
      <c r="M9" s="5" t="s">
        <v>216</v>
      </c>
      <c r="N9" s="5" t="s">
        <v>128</v>
      </c>
      <c r="O9" s="5" t="s">
        <v>188</v>
      </c>
      <c r="P9" s="5" t="s">
        <v>265</v>
      </c>
      <c r="Q9" s="5" t="s">
        <v>340</v>
      </c>
      <c r="R9" s="5" t="s">
        <v>16</v>
      </c>
      <c r="S9" s="5" t="s">
        <v>55</v>
      </c>
      <c r="T9" s="5" t="s">
        <v>112</v>
      </c>
      <c r="U9" s="5" t="s">
        <v>98</v>
      </c>
      <c r="V9" s="5" t="s">
        <v>340</v>
      </c>
    </row>
    <row r="10" spans="1:22" ht="40.5" customHeight="1" x14ac:dyDescent="0.25">
      <c r="A10" s="4">
        <f>9</f>
        <v>9</v>
      </c>
      <c r="B10" s="5" t="s">
        <v>197</v>
      </c>
      <c r="C10" s="5" t="s">
        <v>237</v>
      </c>
      <c r="D10" s="5" t="s">
        <v>238</v>
      </c>
      <c r="E10" s="5" t="s">
        <v>515</v>
      </c>
      <c r="F10" s="5" t="s">
        <v>8</v>
      </c>
      <c r="G10" s="5" t="s">
        <v>384</v>
      </c>
      <c r="H10" s="5" t="s">
        <v>124</v>
      </c>
      <c r="I10" s="5" t="s">
        <v>105</v>
      </c>
      <c r="J10" s="5" t="s">
        <v>29</v>
      </c>
      <c r="K10" s="5" t="s">
        <v>341</v>
      </c>
      <c r="L10" s="5" t="s">
        <v>291</v>
      </c>
      <c r="M10" s="5" t="s">
        <v>216</v>
      </c>
      <c r="N10" s="5" t="s">
        <v>128</v>
      </c>
      <c r="O10" s="5" t="s">
        <v>188</v>
      </c>
      <c r="P10" s="5" t="s">
        <v>265</v>
      </c>
      <c r="Q10" s="5" t="s">
        <v>340</v>
      </c>
      <c r="R10" s="5" t="s">
        <v>16</v>
      </c>
      <c r="S10" s="5" t="s">
        <v>293</v>
      </c>
      <c r="T10" s="5" t="s">
        <v>481</v>
      </c>
      <c r="U10" s="5" t="s">
        <v>98</v>
      </c>
      <c r="V10" s="5" t="s">
        <v>340</v>
      </c>
    </row>
    <row r="11" spans="1:22" ht="40.5" customHeight="1" x14ac:dyDescent="0.25">
      <c r="A11" s="4">
        <f>10</f>
        <v>10</v>
      </c>
      <c r="B11" s="5" t="s">
        <v>197</v>
      </c>
      <c r="C11" s="5" t="s">
        <v>169</v>
      </c>
      <c r="D11" s="5" t="s">
        <v>3</v>
      </c>
      <c r="E11" s="5" t="s">
        <v>515</v>
      </c>
      <c r="F11" s="5" t="s">
        <v>8</v>
      </c>
      <c r="G11" s="5" t="s">
        <v>304</v>
      </c>
      <c r="H11" s="5" t="s">
        <v>96</v>
      </c>
      <c r="I11" s="5" t="s">
        <v>436</v>
      </c>
      <c r="J11" s="5" t="s">
        <v>169</v>
      </c>
      <c r="K11" s="5" t="s">
        <v>447</v>
      </c>
      <c r="L11" s="5" t="s">
        <v>269</v>
      </c>
      <c r="M11" s="5" t="s">
        <v>24</v>
      </c>
      <c r="N11" s="5" t="s">
        <v>311</v>
      </c>
      <c r="O11" s="5" t="s">
        <v>309</v>
      </c>
      <c r="P11" s="5" t="s">
        <v>518</v>
      </c>
      <c r="Q11" s="5" t="s">
        <v>340</v>
      </c>
      <c r="R11" s="5" t="s">
        <v>488</v>
      </c>
      <c r="S11" s="5" t="s">
        <v>361</v>
      </c>
      <c r="T11" s="5" t="s">
        <v>481</v>
      </c>
      <c r="U11" s="5" t="s">
        <v>175</v>
      </c>
      <c r="V11" s="5" t="s">
        <v>340</v>
      </c>
    </row>
    <row r="12" spans="1:22" ht="40.5" customHeight="1" x14ac:dyDescent="0.25">
      <c r="A12" s="4">
        <f>11</f>
        <v>11</v>
      </c>
      <c r="B12" s="5" t="s">
        <v>197</v>
      </c>
      <c r="C12" s="5" t="s">
        <v>94</v>
      </c>
      <c r="D12" s="5" t="s">
        <v>36</v>
      </c>
      <c r="E12" s="5" t="s">
        <v>515</v>
      </c>
      <c r="F12" s="5" t="s">
        <v>146</v>
      </c>
      <c r="G12" s="5" t="s">
        <v>61</v>
      </c>
      <c r="H12" s="5" t="s">
        <v>124</v>
      </c>
      <c r="I12" s="5" t="s">
        <v>416</v>
      </c>
      <c r="J12" s="5" t="s">
        <v>94</v>
      </c>
      <c r="K12" s="5" t="s">
        <v>445</v>
      </c>
      <c r="L12" s="5" t="s">
        <v>349</v>
      </c>
      <c r="M12" s="5" t="s">
        <v>216</v>
      </c>
      <c r="N12" s="5" t="s">
        <v>21</v>
      </c>
      <c r="O12" s="5" t="s">
        <v>334</v>
      </c>
      <c r="P12" s="5" t="s">
        <v>288</v>
      </c>
      <c r="Q12" s="5" t="s">
        <v>340</v>
      </c>
      <c r="R12" s="5" t="s">
        <v>488</v>
      </c>
      <c r="S12" s="5" t="s">
        <v>55</v>
      </c>
      <c r="T12" s="5" t="s">
        <v>112</v>
      </c>
      <c r="U12" s="5" t="s">
        <v>175</v>
      </c>
      <c r="V12" s="5" t="s">
        <v>340</v>
      </c>
    </row>
    <row r="13" spans="1:22" ht="40.5" customHeight="1" x14ac:dyDescent="0.25">
      <c r="A13" s="4">
        <f>12</f>
        <v>12</v>
      </c>
      <c r="B13" s="5" t="s">
        <v>197</v>
      </c>
      <c r="C13" s="5" t="s">
        <v>76</v>
      </c>
      <c r="D13" s="5" t="s">
        <v>164</v>
      </c>
      <c r="E13" s="5" t="s">
        <v>515</v>
      </c>
      <c r="F13" s="5" t="s">
        <v>8</v>
      </c>
      <c r="G13" s="5" t="s">
        <v>304</v>
      </c>
      <c r="H13" s="5" t="s">
        <v>124</v>
      </c>
      <c r="I13" s="5" t="s">
        <v>519</v>
      </c>
      <c r="J13" s="5" t="s">
        <v>76</v>
      </c>
      <c r="K13" s="5" t="s">
        <v>442</v>
      </c>
      <c r="L13" s="5" t="s">
        <v>187</v>
      </c>
      <c r="M13" s="5" t="s">
        <v>153</v>
      </c>
      <c r="N13" s="5" t="s">
        <v>315</v>
      </c>
      <c r="O13" s="5" t="s">
        <v>179</v>
      </c>
      <c r="P13" s="5" t="s">
        <v>99</v>
      </c>
      <c r="Q13" s="5" t="s">
        <v>340</v>
      </c>
      <c r="R13" s="5" t="s">
        <v>488</v>
      </c>
      <c r="S13" s="5" t="s">
        <v>68</v>
      </c>
      <c r="T13" s="5" t="s">
        <v>481</v>
      </c>
      <c r="U13" s="5" t="s">
        <v>175</v>
      </c>
      <c r="V13" s="5" t="s">
        <v>340</v>
      </c>
    </row>
    <row r="14" spans="1:22" ht="40.5" customHeight="1" x14ac:dyDescent="0.25">
      <c r="A14" s="4">
        <f>13</f>
        <v>13</v>
      </c>
      <c r="B14" s="5" t="s">
        <v>197</v>
      </c>
      <c r="C14" s="5" t="s">
        <v>45</v>
      </c>
      <c r="D14" s="5" t="s">
        <v>402</v>
      </c>
      <c r="E14" s="5" t="s">
        <v>493</v>
      </c>
      <c r="F14" s="5" t="s">
        <v>8</v>
      </c>
      <c r="G14" s="5" t="s">
        <v>474</v>
      </c>
      <c r="H14" s="5" t="s">
        <v>96</v>
      </c>
      <c r="I14" s="5" t="s">
        <v>13</v>
      </c>
      <c r="J14" s="5" t="s">
        <v>45</v>
      </c>
      <c r="K14" s="5" t="s">
        <v>117</v>
      </c>
      <c r="L14" s="5" t="s">
        <v>248</v>
      </c>
      <c r="M14" s="5" t="s">
        <v>213</v>
      </c>
      <c r="N14" s="5" t="s">
        <v>259</v>
      </c>
      <c r="O14" s="5" t="s">
        <v>30</v>
      </c>
      <c r="P14" s="5" t="s">
        <v>284</v>
      </c>
      <c r="Q14" s="5" t="s">
        <v>340</v>
      </c>
      <c r="R14" s="5" t="s">
        <v>488</v>
      </c>
      <c r="S14" s="5" t="s">
        <v>365</v>
      </c>
      <c r="T14" s="5" t="s">
        <v>112</v>
      </c>
      <c r="U14" s="5" t="s">
        <v>98</v>
      </c>
      <c r="V14" s="5" t="s">
        <v>340</v>
      </c>
    </row>
    <row r="15" spans="1:22" ht="40.5" customHeight="1" x14ac:dyDescent="0.25">
      <c r="A15" s="4">
        <f>14</f>
        <v>14</v>
      </c>
      <c r="B15" s="5" t="s">
        <v>197</v>
      </c>
      <c r="C15" s="5" t="s">
        <v>345</v>
      </c>
      <c r="D15" s="5" t="s">
        <v>398</v>
      </c>
      <c r="E15" s="5" t="s">
        <v>515</v>
      </c>
      <c r="F15" s="5" t="s">
        <v>146</v>
      </c>
      <c r="G15" s="5" t="s">
        <v>256</v>
      </c>
      <c r="H15" s="5" t="s">
        <v>188</v>
      </c>
      <c r="I15" s="5" t="s">
        <v>401</v>
      </c>
      <c r="J15" s="5" t="s">
        <v>345</v>
      </c>
      <c r="K15" s="5" t="s">
        <v>393</v>
      </c>
      <c r="L15" s="5" t="s">
        <v>27</v>
      </c>
      <c r="M15" s="5" t="s">
        <v>465</v>
      </c>
      <c r="N15" s="5" t="s">
        <v>87</v>
      </c>
      <c r="O15" s="5" t="s">
        <v>188</v>
      </c>
      <c r="P15" s="5" t="s">
        <v>282</v>
      </c>
      <c r="Q15" s="5" t="s">
        <v>340</v>
      </c>
      <c r="R15" s="5" t="s">
        <v>16</v>
      </c>
      <c r="S15" s="5" t="s">
        <v>62</v>
      </c>
      <c r="T15" s="5" t="s">
        <v>112</v>
      </c>
      <c r="U15" s="5" t="s">
        <v>98</v>
      </c>
      <c r="V15" s="5" t="s">
        <v>340</v>
      </c>
    </row>
    <row r="16" spans="1:22" ht="40.5" customHeight="1" x14ac:dyDescent="0.25">
      <c r="A16" s="4">
        <f>15</f>
        <v>15</v>
      </c>
      <c r="B16" s="5" t="s">
        <v>197</v>
      </c>
      <c r="C16" s="5" t="s">
        <v>25</v>
      </c>
      <c r="D16" s="5" t="s">
        <v>397</v>
      </c>
      <c r="E16" s="5" t="s">
        <v>515</v>
      </c>
      <c r="F16" s="5" t="s">
        <v>146</v>
      </c>
      <c r="G16" s="5" t="s">
        <v>256</v>
      </c>
      <c r="H16" s="5" t="s">
        <v>188</v>
      </c>
      <c r="I16" s="5" t="s">
        <v>401</v>
      </c>
      <c r="J16" s="5" t="s">
        <v>94</v>
      </c>
      <c r="K16" s="5" t="s">
        <v>359</v>
      </c>
      <c r="L16" s="5" t="s">
        <v>511</v>
      </c>
      <c r="M16" s="5" t="s">
        <v>216</v>
      </c>
      <c r="N16" s="5" t="s">
        <v>157</v>
      </c>
      <c r="O16" s="5" t="s">
        <v>334</v>
      </c>
      <c r="P16" s="5" t="s">
        <v>296</v>
      </c>
      <c r="Q16" s="5" t="s">
        <v>340</v>
      </c>
      <c r="R16" s="5" t="s">
        <v>488</v>
      </c>
      <c r="S16" s="5" t="s">
        <v>62</v>
      </c>
      <c r="T16" s="5" t="s">
        <v>481</v>
      </c>
      <c r="U16" s="5" t="s">
        <v>98</v>
      </c>
      <c r="V16" s="5" t="s">
        <v>340</v>
      </c>
    </row>
    <row r="17" spans="1:22" ht="40.5" customHeight="1" x14ac:dyDescent="0.25">
      <c r="A17" s="4">
        <f>16</f>
        <v>16</v>
      </c>
      <c r="B17" s="5" t="s">
        <v>197</v>
      </c>
      <c r="C17" s="5" t="s">
        <v>136</v>
      </c>
      <c r="D17" s="5" t="s">
        <v>171</v>
      </c>
      <c r="E17" s="5" t="s">
        <v>515</v>
      </c>
      <c r="F17" s="5" t="s">
        <v>146</v>
      </c>
      <c r="G17" s="5" t="s">
        <v>461</v>
      </c>
      <c r="H17" s="5" t="s">
        <v>124</v>
      </c>
      <c r="I17" s="5" t="s">
        <v>472</v>
      </c>
      <c r="J17" s="5" t="s">
        <v>236</v>
      </c>
      <c r="K17" s="5" t="s">
        <v>332</v>
      </c>
      <c r="L17" s="5" t="s">
        <v>190</v>
      </c>
      <c r="M17" s="5" t="s">
        <v>216</v>
      </c>
      <c r="N17" s="5" t="s">
        <v>491</v>
      </c>
      <c r="O17" s="5" t="s">
        <v>188</v>
      </c>
      <c r="P17" s="5" t="s">
        <v>312</v>
      </c>
      <c r="Q17" s="5" t="s">
        <v>340</v>
      </c>
      <c r="R17" s="5" t="s">
        <v>16</v>
      </c>
      <c r="S17" s="5" t="s">
        <v>481</v>
      </c>
      <c r="T17" s="5" t="s">
        <v>150</v>
      </c>
      <c r="U17" s="5" t="s">
        <v>98</v>
      </c>
      <c r="V17" s="5" t="s">
        <v>340</v>
      </c>
    </row>
    <row r="18" spans="1:22" ht="40.5" customHeight="1" x14ac:dyDescent="0.25">
      <c r="A18" s="4">
        <f>17</f>
        <v>17</v>
      </c>
      <c r="B18" s="5" t="s">
        <v>197</v>
      </c>
      <c r="C18" s="5" t="s">
        <v>196</v>
      </c>
      <c r="D18" s="5" t="s">
        <v>370</v>
      </c>
      <c r="E18" s="5" t="s">
        <v>515</v>
      </c>
      <c r="F18" s="5" t="s">
        <v>8</v>
      </c>
      <c r="G18" s="5" t="s">
        <v>478</v>
      </c>
      <c r="H18" s="5" t="s">
        <v>124</v>
      </c>
      <c r="I18" s="5" t="s">
        <v>322</v>
      </c>
      <c r="J18" s="5" t="s">
        <v>229</v>
      </c>
      <c r="K18" s="5" t="s">
        <v>438</v>
      </c>
      <c r="L18" s="5" t="s">
        <v>360</v>
      </c>
      <c r="M18" s="5" t="s">
        <v>216</v>
      </c>
      <c r="N18" s="5" t="s">
        <v>128</v>
      </c>
      <c r="O18" s="5" t="s">
        <v>334</v>
      </c>
      <c r="P18" s="5" t="s">
        <v>212</v>
      </c>
      <c r="Q18" s="5" t="s">
        <v>340</v>
      </c>
      <c r="R18" s="5" t="s">
        <v>488</v>
      </c>
      <c r="S18" s="5" t="s">
        <v>277</v>
      </c>
      <c r="T18" s="5" t="s">
        <v>481</v>
      </c>
      <c r="U18" s="5" t="s">
        <v>98</v>
      </c>
      <c r="V18" s="5" t="s">
        <v>340</v>
      </c>
    </row>
    <row r="19" spans="1:22" ht="40.5" customHeight="1" x14ac:dyDescent="0.25">
      <c r="A19" s="4">
        <f>18</f>
        <v>18</v>
      </c>
      <c r="B19" s="5" t="s">
        <v>197</v>
      </c>
      <c r="C19" s="5" t="s">
        <v>485</v>
      </c>
      <c r="D19" s="5" t="s">
        <v>129</v>
      </c>
      <c r="E19" s="5" t="s">
        <v>493</v>
      </c>
      <c r="F19" s="5" t="s">
        <v>8</v>
      </c>
      <c r="G19" s="5" t="s">
        <v>461</v>
      </c>
      <c r="H19" s="5" t="s">
        <v>124</v>
      </c>
      <c r="I19" s="5" t="s">
        <v>472</v>
      </c>
      <c r="J19" s="5" t="s">
        <v>485</v>
      </c>
      <c r="K19" s="5" t="s">
        <v>463</v>
      </c>
      <c r="L19" s="5" t="s">
        <v>352</v>
      </c>
      <c r="M19" s="5" t="s">
        <v>335</v>
      </c>
      <c r="N19" s="5" t="s">
        <v>151</v>
      </c>
      <c r="O19" s="5" t="s">
        <v>458</v>
      </c>
      <c r="P19" s="5" t="s">
        <v>283</v>
      </c>
      <c r="Q19" s="5" t="s">
        <v>340</v>
      </c>
      <c r="R19" s="5" t="s">
        <v>488</v>
      </c>
      <c r="S19" s="5" t="s">
        <v>253</v>
      </c>
      <c r="T19" s="5" t="s">
        <v>112</v>
      </c>
      <c r="U19" s="5" t="s">
        <v>98</v>
      </c>
      <c r="V19" s="5" t="s">
        <v>340</v>
      </c>
    </row>
    <row r="20" spans="1:22" ht="40.5" customHeight="1" x14ac:dyDescent="0.25">
      <c r="A20" s="4">
        <f>19</f>
        <v>19</v>
      </c>
      <c r="B20" s="5" t="s">
        <v>197</v>
      </c>
      <c r="C20" s="5" t="s">
        <v>139</v>
      </c>
      <c r="D20" s="5" t="s">
        <v>143</v>
      </c>
      <c r="E20" s="5" t="s">
        <v>493</v>
      </c>
      <c r="F20" s="5" t="s">
        <v>8</v>
      </c>
      <c r="G20" s="5" t="s">
        <v>403</v>
      </c>
      <c r="H20" s="5" t="s">
        <v>124</v>
      </c>
      <c r="I20" s="5" t="s">
        <v>424</v>
      </c>
      <c r="J20" s="5" t="s">
        <v>224</v>
      </c>
      <c r="K20" s="5" t="s">
        <v>477</v>
      </c>
      <c r="L20" s="5" t="s">
        <v>406</v>
      </c>
      <c r="M20" s="5" t="s">
        <v>337</v>
      </c>
      <c r="N20" s="5" t="s">
        <v>201</v>
      </c>
      <c r="O20" s="5" t="s">
        <v>124</v>
      </c>
      <c r="P20" s="5" t="s">
        <v>34</v>
      </c>
      <c r="Q20" s="5" t="s">
        <v>340</v>
      </c>
      <c r="R20" s="5" t="s">
        <v>16</v>
      </c>
      <c r="S20" s="5" t="s">
        <v>35</v>
      </c>
      <c r="T20" s="5" t="s">
        <v>112</v>
      </c>
      <c r="U20" s="5" t="s">
        <v>101</v>
      </c>
      <c r="V20" s="5" t="s">
        <v>340</v>
      </c>
    </row>
    <row r="21" spans="1:22" ht="40.5" customHeight="1" x14ac:dyDescent="0.25">
      <c r="A21" s="4">
        <f>20</f>
        <v>20</v>
      </c>
      <c r="B21" s="5" t="s">
        <v>197</v>
      </c>
      <c r="C21" s="5" t="s">
        <v>28</v>
      </c>
      <c r="D21" s="5" t="s">
        <v>372</v>
      </c>
      <c r="E21" s="5" t="s">
        <v>515</v>
      </c>
      <c r="F21" s="5" t="s">
        <v>146</v>
      </c>
      <c r="G21" s="5" t="s">
        <v>478</v>
      </c>
      <c r="H21" s="5" t="s">
        <v>124</v>
      </c>
      <c r="I21" s="5" t="s">
        <v>322</v>
      </c>
      <c r="J21" s="5" t="s">
        <v>495</v>
      </c>
      <c r="K21" s="5" t="s">
        <v>268</v>
      </c>
      <c r="L21" s="5" t="s">
        <v>381</v>
      </c>
      <c r="M21" s="5" t="s">
        <v>216</v>
      </c>
      <c r="N21" s="5" t="s">
        <v>112</v>
      </c>
      <c r="O21" s="5" t="s">
        <v>391</v>
      </c>
      <c r="P21" s="5" t="s">
        <v>414</v>
      </c>
      <c r="Q21" s="5" t="s">
        <v>480</v>
      </c>
      <c r="R21" s="5" t="s">
        <v>488</v>
      </c>
      <c r="S21" s="5" t="s">
        <v>369</v>
      </c>
      <c r="T21" s="5" t="s">
        <v>112</v>
      </c>
      <c r="U21" s="5" t="s">
        <v>98</v>
      </c>
      <c r="V21" s="5" t="s">
        <v>340</v>
      </c>
    </row>
    <row r="22" spans="1:22" ht="40.5" customHeight="1" x14ac:dyDescent="0.25">
      <c r="A22" s="4">
        <f>21</f>
        <v>21</v>
      </c>
      <c r="B22" s="5" t="s">
        <v>197</v>
      </c>
      <c r="C22" s="5" t="s">
        <v>28</v>
      </c>
      <c r="D22" s="5" t="s">
        <v>372</v>
      </c>
      <c r="E22" s="5" t="s">
        <v>515</v>
      </c>
      <c r="F22" s="5" t="s">
        <v>146</v>
      </c>
      <c r="G22" s="5" t="s">
        <v>478</v>
      </c>
      <c r="H22" s="5" t="s">
        <v>124</v>
      </c>
      <c r="I22" s="5" t="s">
        <v>322</v>
      </c>
      <c r="J22" s="5" t="s">
        <v>301</v>
      </c>
      <c r="K22" s="5" t="s">
        <v>19</v>
      </c>
      <c r="L22" s="5" t="s">
        <v>421</v>
      </c>
      <c r="M22" s="5" t="s">
        <v>216</v>
      </c>
      <c r="N22" s="5" t="s">
        <v>491</v>
      </c>
      <c r="O22" s="5" t="s">
        <v>391</v>
      </c>
      <c r="P22" s="5" t="s">
        <v>361</v>
      </c>
      <c r="Q22" s="5" t="s">
        <v>480</v>
      </c>
      <c r="R22" s="5" t="s">
        <v>488</v>
      </c>
      <c r="S22" s="5" t="s">
        <v>142</v>
      </c>
      <c r="T22" s="5" t="s">
        <v>112</v>
      </c>
      <c r="U22" s="5" t="s">
        <v>98</v>
      </c>
      <c r="V22" s="5" t="s">
        <v>340</v>
      </c>
    </row>
    <row r="23" spans="1:22" ht="40.5" customHeight="1" x14ac:dyDescent="0.25">
      <c r="A23" s="4">
        <f>22</f>
        <v>22</v>
      </c>
      <c r="B23" s="5" t="s">
        <v>197</v>
      </c>
      <c r="C23" s="5" t="s">
        <v>28</v>
      </c>
      <c r="D23" s="5" t="s">
        <v>372</v>
      </c>
      <c r="E23" s="5" t="s">
        <v>515</v>
      </c>
      <c r="F23" s="5" t="s">
        <v>146</v>
      </c>
      <c r="G23" s="5" t="s">
        <v>478</v>
      </c>
      <c r="H23" s="5" t="s">
        <v>124</v>
      </c>
      <c r="I23" s="5" t="s">
        <v>322</v>
      </c>
      <c r="J23" s="5" t="s">
        <v>227</v>
      </c>
      <c r="K23" s="5" t="s">
        <v>95</v>
      </c>
      <c r="L23" s="5" t="s">
        <v>421</v>
      </c>
      <c r="M23" s="5" t="s">
        <v>216</v>
      </c>
      <c r="N23" s="5" t="s">
        <v>491</v>
      </c>
      <c r="O23" s="5" t="s">
        <v>391</v>
      </c>
      <c r="P23" s="5" t="s">
        <v>361</v>
      </c>
      <c r="Q23" s="5" t="s">
        <v>480</v>
      </c>
      <c r="R23" s="5" t="s">
        <v>488</v>
      </c>
      <c r="S23" s="5" t="s">
        <v>174</v>
      </c>
      <c r="T23" s="5" t="s">
        <v>112</v>
      </c>
      <c r="U23" s="5" t="s">
        <v>98</v>
      </c>
      <c r="V23" s="5" t="s">
        <v>340</v>
      </c>
    </row>
    <row r="24" spans="1:22" ht="40.5" customHeight="1" x14ac:dyDescent="0.25">
      <c r="A24" s="4">
        <f>23</f>
        <v>23</v>
      </c>
      <c r="B24" s="5" t="s">
        <v>197</v>
      </c>
      <c r="C24" s="5" t="s">
        <v>251</v>
      </c>
      <c r="D24" s="5" t="s">
        <v>134</v>
      </c>
      <c r="E24" s="5" t="s">
        <v>493</v>
      </c>
      <c r="F24" s="5" t="s">
        <v>146</v>
      </c>
      <c r="G24" s="5" t="s">
        <v>490</v>
      </c>
      <c r="H24" s="5" t="s">
        <v>96</v>
      </c>
      <c r="I24" s="5" t="s">
        <v>63</v>
      </c>
      <c r="J24" s="5" t="s">
        <v>57</v>
      </c>
      <c r="K24" s="5" t="s">
        <v>125</v>
      </c>
      <c r="L24" s="5" t="s">
        <v>183</v>
      </c>
      <c r="M24" s="5" t="s">
        <v>335</v>
      </c>
      <c r="N24" s="5" t="s">
        <v>315</v>
      </c>
      <c r="O24" s="5" t="s">
        <v>458</v>
      </c>
      <c r="P24" s="5" t="s">
        <v>278</v>
      </c>
      <c r="Q24" s="5" t="s">
        <v>355</v>
      </c>
      <c r="R24" s="5" t="s">
        <v>488</v>
      </c>
      <c r="S24" s="5" t="s">
        <v>220</v>
      </c>
      <c r="T24" s="5" t="s">
        <v>112</v>
      </c>
      <c r="U24" s="5" t="s">
        <v>101</v>
      </c>
      <c r="V24" s="5" t="s">
        <v>340</v>
      </c>
    </row>
    <row r="25" spans="1:22" ht="40.5" customHeight="1" x14ac:dyDescent="0.25">
      <c r="A25" s="4">
        <f>24</f>
        <v>24</v>
      </c>
      <c r="B25" s="5" t="s">
        <v>197</v>
      </c>
      <c r="C25" s="5" t="s">
        <v>28</v>
      </c>
      <c r="D25" s="5" t="s">
        <v>443</v>
      </c>
      <c r="E25" s="5" t="s">
        <v>515</v>
      </c>
      <c r="F25" s="5" t="s">
        <v>146</v>
      </c>
      <c r="G25" s="5" t="s">
        <v>490</v>
      </c>
      <c r="H25" s="5" t="s">
        <v>124</v>
      </c>
      <c r="I25" s="5" t="s">
        <v>407</v>
      </c>
      <c r="J25" s="5" t="s">
        <v>495</v>
      </c>
      <c r="K25" s="5" t="s">
        <v>138</v>
      </c>
      <c r="L25" s="5" t="s">
        <v>381</v>
      </c>
      <c r="M25" s="5" t="s">
        <v>216</v>
      </c>
      <c r="N25" s="5" t="s">
        <v>112</v>
      </c>
      <c r="O25" s="5" t="s">
        <v>391</v>
      </c>
      <c r="P25" s="5" t="s">
        <v>414</v>
      </c>
      <c r="Q25" s="5" t="s">
        <v>480</v>
      </c>
      <c r="R25" s="5" t="s">
        <v>488</v>
      </c>
      <c r="S25" s="5" t="s">
        <v>294</v>
      </c>
      <c r="T25" s="5" t="s">
        <v>112</v>
      </c>
      <c r="U25" s="5" t="s">
        <v>98</v>
      </c>
      <c r="V25" s="5" t="s">
        <v>340</v>
      </c>
    </row>
    <row r="26" spans="1:22" ht="40.5" customHeight="1" x14ac:dyDescent="0.25">
      <c r="A26" s="4">
        <f>25</f>
        <v>25</v>
      </c>
      <c r="B26" s="5" t="s">
        <v>197</v>
      </c>
      <c r="C26" s="5" t="s">
        <v>28</v>
      </c>
      <c r="D26" s="5" t="s">
        <v>443</v>
      </c>
      <c r="E26" s="5" t="s">
        <v>515</v>
      </c>
      <c r="F26" s="5" t="s">
        <v>146</v>
      </c>
      <c r="G26" s="5" t="s">
        <v>490</v>
      </c>
      <c r="H26" s="5" t="s">
        <v>124</v>
      </c>
      <c r="I26" s="5" t="s">
        <v>407</v>
      </c>
      <c r="J26" s="5" t="s">
        <v>227</v>
      </c>
      <c r="K26" s="5" t="s">
        <v>95</v>
      </c>
      <c r="L26" s="5" t="s">
        <v>421</v>
      </c>
      <c r="M26" s="5" t="s">
        <v>216</v>
      </c>
      <c r="N26" s="5" t="s">
        <v>491</v>
      </c>
      <c r="O26" s="5" t="s">
        <v>391</v>
      </c>
      <c r="P26" s="5" t="s">
        <v>361</v>
      </c>
      <c r="Q26" s="5" t="s">
        <v>480</v>
      </c>
      <c r="R26" s="5" t="s">
        <v>488</v>
      </c>
      <c r="S26" s="5" t="s">
        <v>294</v>
      </c>
      <c r="T26" s="5" t="s">
        <v>112</v>
      </c>
      <c r="U26" s="5" t="s">
        <v>98</v>
      </c>
      <c r="V26" s="5" t="s">
        <v>340</v>
      </c>
    </row>
    <row r="27" spans="1:22" ht="40.5" customHeight="1" x14ac:dyDescent="0.25">
      <c r="A27" s="4">
        <f>26</f>
        <v>26</v>
      </c>
      <c r="B27" s="5" t="s">
        <v>197</v>
      </c>
      <c r="C27" s="5" t="s">
        <v>383</v>
      </c>
      <c r="D27" s="5" t="s">
        <v>263</v>
      </c>
      <c r="E27" s="5" t="s">
        <v>515</v>
      </c>
      <c r="F27" s="5" t="s">
        <v>8</v>
      </c>
      <c r="G27" s="5" t="s">
        <v>256</v>
      </c>
      <c r="H27" s="5" t="s">
        <v>188</v>
      </c>
      <c r="I27" s="5" t="s">
        <v>401</v>
      </c>
      <c r="J27" s="5" t="s">
        <v>383</v>
      </c>
      <c r="K27" s="5" t="s">
        <v>0</v>
      </c>
      <c r="L27" s="5" t="s">
        <v>247</v>
      </c>
      <c r="M27" s="5" t="s">
        <v>213</v>
      </c>
      <c r="N27" s="5" t="s">
        <v>315</v>
      </c>
      <c r="O27" s="5" t="s">
        <v>93</v>
      </c>
      <c r="P27" s="5" t="s">
        <v>62</v>
      </c>
      <c r="Q27" s="5" t="s">
        <v>340</v>
      </c>
      <c r="R27" s="5" t="s">
        <v>488</v>
      </c>
      <c r="S27" s="5" t="s">
        <v>62</v>
      </c>
      <c r="T27" s="5" t="s">
        <v>481</v>
      </c>
      <c r="U27" s="5" t="s">
        <v>98</v>
      </c>
      <c r="V27" s="5" t="s">
        <v>340</v>
      </c>
    </row>
    <row r="28" spans="1:22" ht="40.5" customHeight="1" x14ac:dyDescent="0.25">
      <c r="A28" s="4">
        <f>27</f>
        <v>27</v>
      </c>
      <c r="B28" s="5" t="s">
        <v>197</v>
      </c>
      <c r="C28" s="5" t="s">
        <v>422</v>
      </c>
      <c r="D28" s="5" t="s">
        <v>211</v>
      </c>
      <c r="E28" s="5" t="s">
        <v>323</v>
      </c>
      <c r="F28" s="5" t="s">
        <v>8</v>
      </c>
      <c r="G28" s="5" t="s">
        <v>256</v>
      </c>
      <c r="H28" s="5" t="s">
        <v>188</v>
      </c>
      <c r="I28" s="5" t="s">
        <v>401</v>
      </c>
      <c r="J28" s="5" t="s">
        <v>233</v>
      </c>
      <c r="K28" s="5" t="s">
        <v>154</v>
      </c>
      <c r="L28" s="5" t="s">
        <v>503</v>
      </c>
      <c r="M28" s="5" t="s">
        <v>335</v>
      </c>
      <c r="N28" s="5" t="s">
        <v>112</v>
      </c>
      <c r="O28" s="5" t="s">
        <v>124</v>
      </c>
      <c r="P28" s="5" t="s">
        <v>228</v>
      </c>
      <c r="Q28" s="5" t="s">
        <v>340</v>
      </c>
      <c r="R28" s="5" t="s">
        <v>488</v>
      </c>
      <c r="S28" s="5" t="s">
        <v>62</v>
      </c>
      <c r="T28" s="5" t="s">
        <v>112</v>
      </c>
      <c r="U28" s="5" t="s">
        <v>98</v>
      </c>
      <c r="V28" s="5" t="s">
        <v>340</v>
      </c>
    </row>
    <row r="29" spans="1:22" ht="40.5" customHeight="1" x14ac:dyDescent="0.25">
      <c r="A29" s="4">
        <f>28</f>
        <v>28</v>
      </c>
      <c r="B29" s="5" t="s">
        <v>197</v>
      </c>
      <c r="C29" s="5" t="s">
        <v>383</v>
      </c>
      <c r="D29" s="5" t="s">
        <v>333</v>
      </c>
      <c r="E29" s="5" t="s">
        <v>515</v>
      </c>
      <c r="F29" s="5" t="s">
        <v>8</v>
      </c>
      <c r="G29" s="5" t="s">
        <v>474</v>
      </c>
      <c r="H29" s="5" t="s">
        <v>96</v>
      </c>
      <c r="I29" s="5" t="s">
        <v>13</v>
      </c>
      <c r="J29" s="5" t="s">
        <v>383</v>
      </c>
      <c r="K29" s="5" t="s">
        <v>0</v>
      </c>
      <c r="L29" s="5" t="s">
        <v>247</v>
      </c>
      <c r="M29" s="5" t="s">
        <v>213</v>
      </c>
      <c r="N29" s="5" t="s">
        <v>315</v>
      </c>
      <c r="O29" s="5" t="s">
        <v>93</v>
      </c>
      <c r="P29" s="5" t="s">
        <v>62</v>
      </c>
      <c r="Q29" s="5" t="s">
        <v>340</v>
      </c>
      <c r="R29" s="5" t="s">
        <v>488</v>
      </c>
      <c r="S29" s="5" t="s">
        <v>365</v>
      </c>
      <c r="T29" s="5" t="s">
        <v>481</v>
      </c>
      <c r="U29" s="5" t="s">
        <v>98</v>
      </c>
      <c r="V29" s="5" t="s">
        <v>340</v>
      </c>
    </row>
    <row r="30" spans="1:22" ht="40.5" customHeight="1" x14ac:dyDescent="0.25">
      <c r="A30" s="4">
        <f>29</f>
        <v>29</v>
      </c>
      <c r="B30" s="5" t="s">
        <v>197</v>
      </c>
      <c r="C30" s="5" t="s">
        <v>40</v>
      </c>
      <c r="D30" s="5" t="s">
        <v>241</v>
      </c>
      <c r="E30" s="5" t="s">
        <v>515</v>
      </c>
      <c r="F30" s="5" t="s">
        <v>8</v>
      </c>
      <c r="G30" s="5" t="s">
        <v>384</v>
      </c>
      <c r="H30" s="5" t="s">
        <v>124</v>
      </c>
      <c r="I30" s="5" t="s">
        <v>105</v>
      </c>
      <c r="J30" s="5" t="s">
        <v>489</v>
      </c>
      <c r="K30" s="5" t="s">
        <v>18</v>
      </c>
      <c r="L30" s="5" t="s">
        <v>244</v>
      </c>
      <c r="M30" s="5" t="s">
        <v>216</v>
      </c>
      <c r="N30" s="5" t="s">
        <v>214</v>
      </c>
      <c r="O30" s="5" t="s">
        <v>458</v>
      </c>
      <c r="P30" s="5" t="s">
        <v>306</v>
      </c>
      <c r="Q30" s="5" t="s">
        <v>340</v>
      </c>
      <c r="R30" s="5" t="s">
        <v>488</v>
      </c>
      <c r="S30" s="5" t="s">
        <v>293</v>
      </c>
      <c r="T30" s="5" t="s">
        <v>481</v>
      </c>
      <c r="U30" s="5" t="s">
        <v>98</v>
      </c>
      <c r="V30" s="5" t="s">
        <v>340</v>
      </c>
    </row>
    <row r="31" spans="1:22" ht="40.5" customHeight="1" x14ac:dyDescent="0.25">
      <c r="A31" s="4">
        <f>30</f>
        <v>30</v>
      </c>
      <c r="B31" s="5" t="s">
        <v>197</v>
      </c>
      <c r="C31" s="5" t="s">
        <v>40</v>
      </c>
      <c r="D31" s="5" t="s">
        <v>145</v>
      </c>
      <c r="E31" s="5" t="s">
        <v>515</v>
      </c>
      <c r="F31" s="5" t="s">
        <v>146</v>
      </c>
      <c r="G31" s="5" t="s">
        <v>474</v>
      </c>
      <c r="H31" s="5" t="s">
        <v>124</v>
      </c>
      <c r="I31" s="5" t="s">
        <v>499</v>
      </c>
      <c r="J31" s="5" t="s">
        <v>489</v>
      </c>
      <c r="K31" s="5" t="s">
        <v>18</v>
      </c>
      <c r="L31" s="5" t="s">
        <v>244</v>
      </c>
      <c r="M31" s="5" t="s">
        <v>216</v>
      </c>
      <c r="N31" s="5" t="s">
        <v>214</v>
      </c>
      <c r="O31" s="5" t="s">
        <v>458</v>
      </c>
      <c r="P31" s="5" t="s">
        <v>306</v>
      </c>
      <c r="Q31" s="5" t="s">
        <v>340</v>
      </c>
      <c r="R31" s="5" t="s">
        <v>488</v>
      </c>
      <c r="S31" s="5" t="s">
        <v>284</v>
      </c>
      <c r="T31" s="5" t="s">
        <v>481</v>
      </c>
      <c r="U31" s="5" t="s">
        <v>98</v>
      </c>
      <c r="V31" s="5" t="s">
        <v>340</v>
      </c>
    </row>
    <row r="32" spans="1:22" ht="40.5" customHeight="1" x14ac:dyDescent="0.25">
      <c r="A32" s="4">
        <f>31</f>
        <v>31</v>
      </c>
      <c r="B32" s="5" t="s">
        <v>197</v>
      </c>
      <c r="C32" s="5" t="s">
        <v>509</v>
      </c>
      <c r="D32" s="5" t="s">
        <v>505</v>
      </c>
      <c r="E32" s="5" t="s">
        <v>515</v>
      </c>
      <c r="F32" s="5" t="s">
        <v>8</v>
      </c>
      <c r="G32" s="5" t="s">
        <v>461</v>
      </c>
      <c r="H32" s="5" t="s">
        <v>96</v>
      </c>
      <c r="I32" s="5" t="s">
        <v>252</v>
      </c>
      <c r="J32" s="5" t="s">
        <v>509</v>
      </c>
      <c r="K32" s="5" t="s">
        <v>418</v>
      </c>
      <c r="L32" s="5" t="s">
        <v>232</v>
      </c>
      <c r="M32" s="5" t="s">
        <v>335</v>
      </c>
      <c r="N32" s="5" t="s">
        <v>390</v>
      </c>
      <c r="O32" s="5" t="s">
        <v>276</v>
      </c>
      <c r="P32" s="5" t="s">
        <v>454</v>
      </c>
      <c r="Q32" s="5" t="s">
        <v>81</v>
      </c>
      <c r="R32" s="5" t="s">
        <v>488</v>
      </c>
      <c r="S32" s="5" t="s">
        <v>297</v>
      </c>
      <c r="T32" s="5" t="s">
        <v>481</v>
      </c>
      <c r="U32" s="5" t="s">
        <v>328</v>
      </c>
      <c r="V32" s="5" t="s">
        <v>340</v>
      </c>
    </row>
    <row r="33" spans="1:22" ht="40.5" customHeight="1" x14ac:dyDescent="0.25">
      <c r="A33" s="4">
        <f>32</f>
        <v>32</v>
      </c>
      <c r="B33" s="5" t="s">
        <v>197</v>
      </c>
      <c r="C33" s="5" t="s">
        <v>20</v>
      </c>
      <c r="D33" s="5" t="s">
        <v>375</v>
      </c>
      <c r="E33" s="5" t="s">
        <v>515</v>
      </c>
      <c r="F33" s="5" t="s">
        <v>146</v>
      </c>
      <c r="G33" s="5" t="s">
        <v>478</v>
      </c>
      <c r="H33" s="5" t="s">
        <v>124</v>
      </c>
      <c r="I33" s="5" t="s">
        <v>322</v>
      </c>
      <c r="J33" s="5" t="s">
        <v>522</v>
      </c>
      <c r="K33" s="5" t="s">
        <v>502</v>
      </c>
      <c r="L33" s="5" t="s">
        <v>367</v>
      </c>
      <c r="M33" s="5" t="s">
        <v>216</v>
      </c>
      <c r="N33" s="5" t="s">
        <v>69</v>
      </c>
      <c r="O33" s="5" t="s">
        <v>188</v>
      </c>
      <c r="P33" s="5" t="s">
        <v>400</v>
      </c>
      <c r="Q33" s="5" t="s">
        <v>340</v>
      </c>
      <c r="R33" s="5" t="s">
        <v>16</v>
      </c>
      <c r="S33" s="5" t="s">
        <v>277</v>
      </c>
      <c r="T33" s="5" t="s">
        <v>150</v>
      </c>
      <c r="U33" s="5" t="s">
        <v>98</v>
      </c>
      <c r="V33" s="5" t="s">
        <v>483</v>
      </c>
    </row>
    <row r="34" spans="1:22" ht="40.5" customHeight="1" x14ac:dyDescent="0.25">
      <c r="A34" s="4">
        <f>33</f>
        <v>33</v>
      </c>
      <c r="B34" s="5" t="s">
        <v>197</v>
      </c>
      <c r="C34" s="5" t="s">
        <v>217</v>
      </c>
      <c r="D34" s="5" t="s">
        <v>374</v>
      </c>
      <c r="E34" s="5" t="s">
        <v>515</v>
      </c>
      <c r="F34" s="5" t="s">
        <v>146</v>
      </c>
      <c r="G34" s="5" t="s">
        <v>478</v>
      </c>
      <c r="H34" s="5" t="s">
        <v>124</v>
      </c>
      <c r="I34" s="5" t="s">
        <v>322</v>
      </c>
      <c r="J34" s="5" t="s">
        <v>392</v>
      </c>
      <c r="K34" s="5" t="s">
        <v>473</v>
      </c>
      <c r="L34" s="5" t="s">
        <v>190</v>
      </c>
      <c r="M34" s="5" t="s">
        <v>216</v>
      </c>
      <c r="N34" s="5" t="s">
        <v>188</v>
      </c>
      <c r="O34" s="5" t="s">
        <v>188</v>
      </c>
      <c r="P34" s="5" t="s">
        <v>278</v>
      </c>
      <c r="Q34" s="5" t="s">
        <v>340</v>
      </c>
      <c r="R34" s="5" t="s">
        <v>16</v>
      </c>
      <c r="S34" s="5" t="s">
        <v>481</v>
      </c>
      <c r="T34" s="5" t="s">
        <v>150</v>
      </c>
      <c r="U34" s="5" t="s">
        <v>98</v>
      </c>
      <c r="V34" s="5" t="s">
        <v>483</v>
      </c>
    </row>
    <row r="35" spans="1:22" ht="40.5" customHeight="1" x14ac:dyDescent="0.25">
      <c r="A35" s="4">
        <f>34</f>
        <v>34</v>
      </c>
      <c r="B35" s="5" t="s">
        <v>197</v>
      </c>
      <c r="C35" s="5" t="s">
        <v>316</v>
      </c>
      <c r="D35" s="5" t="s">
        <v>126</v>
      </c>
      <c r="E35" s="5" t="s">
        <v>515</v>
      </c>
      <c r="F35" s="5" t="s">
        <v>8</v>
      </c>
      <c r="G35" s="5" t="s">
        <v>461</v>
      </c>
      <c r="H35" s="5" t="s">
        <v>96</v>
      </c>
      <c r="I35" s="5" t="s">
        <v>252</v>
      </c>
      <c r="J35" s="5" t="s">
        <v>114</v>
      </c>
      <c r="K35" s="5" t="s">
        <v>159</v>
      </c>
      <c r="L35" s="5" t="s">
        <v>234</v>
      </c>
      <c r="M35" s="5" t="s">
        <v>141</v>
      </c>
      <c r="N35" s="5" t="s">
        <v>315</v>
      </c>
      <c r="O35" s="5" t="s">
        <v>338</v>
      </c>
      <c r="P35" s="5" t="s">
        <v>142</v>
      </c>
      <c r="Q35" s="5" t="s">
        <v>340</v>
      </c>
      <c r="R35" s="5" t="s">
        <v>16</v>
      </c>
      <c r="S35" s="5" t="s">
        <v>297</v>
      </c>
      <c r="T35" s="5" t="s">
        <v>112</v>
      </c>
      <c r="U35" s="5" t="s">
        <v>175</v>
      </c>
      <c r="V35" s="5" t="s">
        <v>340</v>
      </c>
    </row>
    <row r="36" spans="1:22" ht="40.5" customHeight="1" x14ac:dyDescent="0.25">
      <c r="A36" s="4">
        <f>35</f>
        <v>35</v>
      </c>
      <c r="B36" s="5" t="s">
        <v>197</v>
      </c>
      <c r="C36" s="5" t="s">
        <v>162</v>
      </c>
      <c r="D36" s="5" t="s">
        <v>132</v>
      </c>
      <c r="E36" s="5" t="s">
        <v>515</v>
      </c>
      <c r="F36" s="5" t="s">
        <v>8</v>
      </c>
      <c r="G36" s="5" t="s">
        <v>461</v>
      </c>
      <c r="H36" s="5" t="s">
        <v>124</v>
      </c>
      <c r="I36" s="5" t="s">
        <v>472</v>
      </c>
      <c r="J36" s="5" t="s">
        <v>178</v>
      </c>
      <c r="K36" s="5" t="s">
        <v>497</v>
      </c>
      <c r="L36" s="5" t="s">
        <v>280</v>
      </c>
      <c r="M36" s="5" t="s">
        <v>213</v>
      </c>
      <c r="N36" s="5" t="s">
        <v>87</v>
      </c>
      <c r="O36" s="5" t="s">
        <v>202</v>
      </c>
      <c r="P36" s="5" t="s">
        <v>283</v>
      </c>
      <c r="Q36" s="5" t="s">
        <v>81</v>
      </c>
      <c r="R36" s="5" t="s">
        <v>488</v>
      </c>
      <c r="S36" s="5" t="s">
        <v>253</v>
      </c>
      <c r="T36" s="5" t="s">
        <v>112</v>
      </c>
      <c r="U36" s="5" t="s">
        <v>98</v>
      </c>
      <c r="V36" s="5" t="s">
        <v>340</v>
      </c>
    </row>
    <row r="37" spans="1:22" ht="40.5" customHeight="1" x14ac:dyDescent="0.25">
      <c r="A37" s="4">
        <f>36</f>
        <v>36</v>
      </c>
      <c r="B37" s="5" t="s">
        <v>197</v>
      </c>
      <c r="C37" s="5" t="s">
        <v>162</v>
      </c>
      <c r="D37" s="5" t="s">
        <v>132</v>
      </c>
      <c r="E37" s="5" t="s">
        <v>515</v>
      </c>
      <c r="F37" s="5" t="s">
        <v>8</v>
      </c>
      <c r="G37" s="5" t="s">
        <v>461</v>
      </c>
      <c r="H37" s="5" t="s">
        <v>124</v>
      </c>
      <c r="I37" s="5" t="s">
        <v>472</v>
      </c>
      <c r="J37" s="5" t="s">
        <v>343</v>
      </c>
      <c r="K37" s="5" t="s">
        <v>9</v>
      </c>
      <c r="L37" s="5" t="s">
        <v>204</v>
      </c>
      <c r="M37" s="5" t="s">
        <v>364</v>
      </c>
      <c r="N37" s="5" t="s">
        <v>195</v>
      </c>
      <c r="O37" s="5" t="s">
        <v>334</v>
      </c>
      <c r="P37" s="5" t="s">
        <v>62</v>
      </c>
      <c r="Q37" s="5" t="s">
        <v>340</v>
      </c>
      <c r="R37" s="5" t="s">
        <v>488</v>
      </c>
      <c r="S37" s="5" t="s">
        <v>253</v>
      </c>
      <c r="T37" s="5" t="s">
        <v>481</v>
      </c>
      <c r="U37" s="5" t="s">
        <v>98</v>
      </c>
      <c r="V37" s="5" t="s">
        <v>340</v>
      </c>
    </row>
    <row r="38" spans="1:22" ht="40.5" customHeight="1" x14ac:dyDescent="0.25">
      <c r="A38" s="4">
        <f>37</f>
        <v>37</v>
      </c>
      <c r="B38" s="5" t="s">
        <v>197</v>
      </c>
      <c r="C38" s="5" t="s">
        <v>378</v>
      </c>
      <c r="D38" s="5" t="s">
        <v>82</v>
      </c>
      <c r="E38" s="5" t="s">
        <v>493</v>
      </c>
      <c r="F38" s="5" t="s">
        <v>8</v>
      </c>
      <c r="G38" s="5" t="s">
        <v>478</v>
      </c>
      <c r="H38" s="5" t="s">
        <v>96</v>
      </c>
      <c r="I38" s="5" t="s">
        <v>451</v>
      </c>
      <c r="J38" s="5" t="s">
        <v>336</v>
      </c>
      <c r="K38" s="5" t="s">
        <v>73</v>
      </c>
      <c r="L38" s="5" t="s">
        <v>286</v>
      </c>
      <c r="M38" s="5" t="s">
        <v>388</v>
      </c>
      <c r="N38" s="5" t="s">
        <v>259</v>
      </c>
      <c r="O38" s="5" t="s">
        <v>52</v>
      </c>
      <c r="P38" s="5" t="s">
        <v>31</v>
      </c>
      <c r="Q38" s="5" t="s">
        <v>340</v>
      </c>
      <c r="R38" s="5" t="s">
        <v>488</v>
      </c>
      <c r="S38" s="5" t="s">
        <v>68</v>
      </c>
      <c r="T38" s="5" t="s">
        <v>112</v>
      </c>
      <c r="U38" s="5" t="s">
        <v>175</v>
      </c>
      <c r="V38" s="5" t="s">
        <v>340</v>
      </c>
    </row>
    <row r="39" spans="1:22" ht="40.5" customHeight="1" x14ac:dyDescent="0.25">
      <c r="A39" s="4">
        <f>38</f>
        <v>38</v>
      </c>
      <c r="B39" s="5" t="s">
        <v>197</v>
      </c>
      <c r="C39" s="5" t="s">
        <v>432</v>
      </c>
      <c r="D39" s="5" t="s">
        <v>80</v>
      </c>
      <c r="E39" s="5" t="s">
        <v>493</v>
      </c>
      <c r="F39" s="5" t="s">
        <v>8</v>
      </c>
      <c r="G39" s="5" t="s">
        <v>478</v>
      </c>
      <c r="H39" s="5" t="s">
        <v>96</v>
      </c>
      <c r="I39" s="5" t="s">
        <v>451</v>
      </c>
      <c r="J39" s="5" t="s">
        <v>11</v>
      </c>
      <c r="K39" s="5" t="s">
        <v>22</v>
      </c>
      <c r="L39" s="5" t="s">
        <v>47</v>
      </c>
      <c r="M39" s="5" t="s">
        <v>120</v>
      </c>
      <c r="N39" s="5" t="s">
        <v>201</v>
      </c>
      <c r="O39" s="5" t="s">
        <v>179</v>
      </c>
      <c r="P39" s="5" t="s">
        <v>288</v>
      </c>
      <c r="Q39" s="5" t="s">
        <v>340</v>
      </c>
      <c r="R39" s="5" t="s">
        <v>488</v>
      </c>
      <c r="S39" s="5" t="s">
        <v>363</v>
      </c>
      <c r="T39" s="5" t="s">
        <v>481</v>
      </c>
      <c r="U39" s="5" t="s">
        <v>98</v>
      </c>
      <c r="V39" s="5" t="s">
        <v>340</v>
      </c>
    </row>
    <row r="40" spans="1:22" ht="40.5" customHeight="1" x14ac:dyDescent="0.25">
      <c r="A40" s="4">
        <f>39</f>
        <v>39</v>
      </c>
      <c r="B40" s="5" t="s">
        <v>197</v>
      </c>
      <c r="C40" s="5" t="s">
        <v>409</v>
      </c>
      <c r="D40" s="5" t="s">
        <v>32</v>
      </c>
      <c r="E40" s="5" t="s">
        <v>515</v>
      </c>
      <c r="F40" s="5" t="s">
        <v>8</v>
      </c>
      <c r="G40" s="5" t="s">
        <v>61</v>
      </c>
      <c r="H40" s="5" t="s">
        <v>124</v>
      </c>
      <c r="I40" s="5" t="s">
        <v>416</v>
      </c>
      <c r="J40" s="5" t="s">
        <v>514</v>
      </c>
      <c r="K40" s="5" t="s">
        <v>356</v>
      </c>
      <c r="L40" s="5" t="s">
        <v>254</v>
      </c>
      <c r="M40" s="5" t="s">
        <v>216</v>
      </c>
      <c r="N40" s="5" t="s">
        <v>195</v>
      </c>
      <c r="O40" s="5" t="s">
        <v>52</v>
      </c>
      <c r="P40" s="5" t="s">
        <v>288</v>
      </c>
      <c r="Q40" s="5" t="s">
        <v>340</v>
      </c>
      <c r="R40" s="5" t="s">
        <v>488</v>
      </c>
      <c r="S40" s="5" t="s">
        <v>55</v>
      </c>
      <c r="T40" s="5" t="s">
        <v>481</v>
      </c>
      <c r="U40" s="5" t="s">
        <v>98</v>
      </c>
      <c r="V40" s="5" t="s">
        <v>340</v>
      </c>
    </row>
    <row r="41" spans="1:22" ht="40.5" customHeight="1" x14ac:dyDescent="0.25">
      <c r="A41" s="4">
        <f>40</f>
        <v>40</v>
      </c>
      <c r="B41" s="5" t="s">
        <v>197</v>
      </c>
      <c r="C41" s="5" t="s">
        <v>44</v>
      </c>
      <c r="D41" s="5" t="s">
        <v>39</v>
      </c>
      <c r="E41" s="5" t="s">
        <v>515</v>
      </c>
      <c r="F41" s="5" t="s">
        <v>8</v>
      </c>
      <c r="G41" s="5" t="s">
        <v>61</v>
      </c>
      <c r="H41" s="5" t="s">
        <v>124</v>
      </c>
      <c r="I41" s="5" t="s">
        <v>416</v>
      </c>
      <c r="J41" s="5" t="s">
        <v>44</v>
      </c>
      <c r="K41" s="5" t="s">
        <v>368</v>
      </c>
      <c r="L41" s="5" t="s">
        <v>434</v>
      </c>
      <c r="M41" s="5" t="s">
        <v>216</v>
      </c>
      <c r="N41" s="5" t="s">
        <v>148</v>
      </c>
      <c r="O41" s="5" t="s">
        <v>415</v>
      </c>
      <c r="P41" s="5" t="s">
        <v>35</v>
      </c>
      <c r="Q41" s="5" t="s">
        <v>340</v>
      </c>
      <c r="R41" s="5" t="s">
        <v>488</v>
      </c>
      <c r="S41" s="5" t="s">
        <v>55</v>
      </c>
      <c r="T41" s="5" t="s">
        <v>481</v>
      </c>
      <c r="U41" s="5" t="s">
        <v>98</v>
      </c>
      <c r="V41" s="5" t="s">
        <v>340</v>
      </c>
    </row>
    <row r="42" spans="1:22" ht="40.5" customHeight="1" x14ac:dyDescent="0.25">
      <c r="A42" s="4">
        <f>41</f>
        <v>41</v>
      </c>
      <c r="B42" s="5" t="s">
        <v>197</v>
      </c>
      <c r="C42" s="5" t="s">
        <v>409</v>
      </c>
      <c r="D42" s="5" t="s">
        <v>242</v>
      </c>
      <c r="E42" s="5" t="s">
        <v>515</v>
      </c>
      <c r="F42" s="5" t="s">
        <v>8</v>
      </c>
      <c r="G42" s="5" t="s">
        <v>384</v>
      </c>
      <c r="H42" s="5" t="s">
        <v>124</v>
      </c>
      <c r="I42" s="5" t="s">
        <v>105</v>
      </c>
      <c r="J42" s="5" t="s">
        <v>514</v>
      </c>
      <c r="K42" s="5" t="s">
        <v>356</v>
      </c>
      <c r="L42" s="5" t="s">
        <v>254</v>
      </c>
      <c r="M42" s="5" t="s">
        <v>216</v>
      </c>
      <c r="N42" s="5" t="s">
        <v>195</v>
      </c>
      <c r="O42" s="5" t="s">
        <v>52</v>
      </c>
      <c r="P42" s="5" t="s">
        <v>288</v>
      </c>
      <c r="Q42" s="5" t="s">
        <v>340</v>
      </c>
      <c r="R42" s="5" t="s">
        <v>488</v>
      </c>
      <c r="S42" s="5" t="s">
        <v>293</v>
      </c>
      <c r="T42" s="5" t="s">
        <v>481</v>
      </c>
      <c r="U42" s="5" t="s">
        <v>98</v>
      </c>
      <c r="V42" s="5" t="s">
        <v>340</v>
      </c>
    </row>
    <row r="43" spans="1:22" ht="40.5" customHeight="1" x14ac:dyDescent="0.25">
      <c r="A43" s="4">
        <f>42</f>
        <v>42</v>
      </c>
      <c r="B43" s="5" t="s">
        <v>197</v>
      </c>
      <c r="C43" s="5" t="s">
        <v>44</v>
      </c>
      <c r="D43" s="5" t="s">
        <v>240</v>
      </c>
      <c r="E43" s="5" t="s">
        <v>515</v>
      </c>
      <c r="F43" s="5" t="s">
        <v>8</v>
      </c>
      <c r="G43" s="5" t="s">
        <v>384</v>
      </c>
      <c r="H43" s="5" t="s">
        <v>124</v>
      </c>
      <c r="I43" s="5" t="s">
        <v>105</v>
      </c>
      <c r="J43" s="5" t="s">
        <v>44</v>
      </c>
      <c r="K43" s="5" t="s">
        <v>368</v>
      </c>
      <c r="L43" s="5" t="s">
        <v>434</v>
      </c>
      <c r="M43" s="5" t="s">
        <v>216</v>
      </c>
      <c r="N43" s="5" t="s">
        <v>148</v>
      </c>
      <c r="O43" s="5" t="s">
        <v>415</v>
      </c>
      <c r="P43" s="5" t="s">
        <v>35</v>
      </c>
      <c r="Q43" s="5" t="s">
        <v>340</v>
      </c>
      <c r="R43" s="5" t="s">
        <v>488</v>
      </c>
      <c r="S43" s="5" t="s">
        <v>293</v>
      </c>
      <c r="T43" s="5" t="s">
        <v>481</v>
      </c>
      <c r="U43" s="5" t="s">
        <v>98</v>
      </c>
      <c r="V43" s="5" t="s">
        <v>340</v>
      </c>
    </row>
    <row r="44" spans="1:22" ht="40.5" customHeight="1" x14ac:dyDescent="0.25">
      <c r="A44" s="4">
        <f>43</f>
        <v>43</v>
      </c>
      <c r="B44" s="5" t="s">
        <v>197</v>
      </c>
      <c r="C44" s="5" t="s">
        <v>422</v>
      </c>
      <c r="D44" s="5" t="s">
        <v>103</v>
      </c>
      <c r="E44" s="5" t="s">
        <v>515</v>
      </c>
      <c r="F44" s="5" t="s">
        <v>8</v>
      </c>
      <c r="G44" s="5" t="s">
        <v>474</v>
      </c>
      <c r="H44" s="5" t="s">
        <v>96</v>
      </c>
      <c r="I44" s="5" t="s">
        <v>13</v>
      </c>
      <c r="J44" s="5" t="s">
        <v>233</v>
      </c>
      <c r="K44" s="5" t="s">
        <v>154</v>
      </c>
      <c r="L44" s="5" t="s">
        <v>503</v>
      </c>
      <c r="M44" s="5" t="s">
        <v>335</v>
      </c>
      <c r="N44" s="5" t="s">
        <v>112</v>
      </c>
      <c r="O44" s="5" t="s">
        <v>124</v>
      </c>
      <c r="P44" s="5" t="s">
        <v>228</v>
      </c>
      <c r="Q44" s="5" t="s">
        <v>340</v>
      </c>
      <c r="R44" s="5" t="s">
        <v>488</v>
      </c>
      <c r="S44" s="5" t="s">
        <v>365</v>
      </c>
      <c r="T44" s="5" t="s">
        <v>112</v>
      </c>
      <c r="U44" s="5" t="s">
        <v>175</v>
      </c>
      <c r="V44" s="5" t="s">
        <v>340</v>
      </c>
    </row>
    <row r="45" spans="1:22" ht="40.5" customHeight="1" x14ac:dyDescent="0.25">
      <c r="A45" s="4">
        <f>44</f>
        <v>44</v>
      </c>
      <c r="B45" s="5" t="s">
        <v>197</v>
      </c>
      <c r="C45" s="5" t="s">
        <v>196</v>
      </c>
      <c r="D45" s="5" t="s">
        <v>441</v>
      </c>
      <c r="E45" s="5" t="s">
        <v>515</v>
      </c>
      <c r="F45" s="5" t="s">
        <v>146</v>
      </c>
      <c r="G45" s="5" t="s">
        <v>490</v>
      </c>
      <c r="H45" s="5" t="s">
        <v>124</v>
      </c>
      <c r="I45" s="5" t="s">
        <v>407</v>
      </c>
      <c r="J45" s="5" t="s">
        <v>229</v>
      </c>
      <c r="K45" s="5" t="s">
        <v>438</v>
      </c>
      <c r="L45" s="5" t="s">
        <v>360</v>
      </c>
      <c r="M45" s="5" t="s">
        <v>216</v>
      </c>
      <c r="N45" s="5" t="s">
        <v>128</v>
      </c>
      <c r="O45" s="5" t="s">
        <v>334</v>
      </c>
      <c r="P45" s="5" t="s">
        <v>212</v>
      </c>
      <c r="Q45" s="5" t="s">
        <v>340</v>
      </c>
      <c r="R45" s="5" t="s">
        <v>488</v>
      </c>
      <c r="S45" s="5" t="s">
        <v>294</v>
      </c>
      <c r="T45" s="5" t="s">
        <v>481</v>
      </c>
      <c r="U45" s="5" t="s">
        <v>175</v>
      </c>
      <c r="V45" s="5" t="s">
        <v>340</v>
      </c>
    </row>
    <row r="46" spans="1:22" ht="40.5" customHeight="1" x14ac:dyDescent="0.25">
      <c r="A46" s="4">
        <f>45</f>
        <v>45</v>
      </c>
      <c r="B46" s="5" t="s">
        <v>197</v>
      </c>
      <c r="C46" s="5" t="s">
        <v>113</v>
      </c>
      <c r="D46" s="5" t="s">
        <v>194</v>
      </c>
      <c r="E46" s="5" t="s">
        <v>515</v>
      </c>
      <c r="F46" s="5" t="s">
        <v>8</v>
      </c>
      <c r="G46" s="5" t="s">
        <v>403</v>
      </c>
      <c r="H46" s="5" t="s">
        <v>124</v>
      </c>
      <c r="I46" s="5" t="s">
        <v>424</v>
      </c>
      <c r="J46" s="5" t="s">
        <v>113</v>
      </c>
      <c r="K46" s="5" t="s">
        <v>524</v>
      </c>
      <c r="L46" s="5" t="s">
        <v>320</v>
      </c>
      <c r="M46" s="5" t="s">
        <v>335</v>
      </c>
      <c r="N46" s="5" t="s">
        <v>479</v>
      </c>
      <c r="O46" s="5" t="s">
        <v>124</v>
      </c>
      <c r="P46" s="5" t="s">
        <v>90</v>
      </c>
      <c r="Q46" s="5" t="s">
        <v>340</v>
      </c>
      <c r="R46" s="5" t="s">
        <v>488</v>
      </c>
      <c r="S46" s="5" t="s">
        <v>35</v>
      </c>
      <c r="T46" s="5" t="s">
        <v>481</v>
      </c>
      <c r="U46" s="5" t="s">
        <v>98</v>
      </c>
      <c r="V46" s="5" t="s">
        <v>340</v>
      </c>
    </row>
    <row r="47" spans="1:22" ht="40.5" customHeight="1" x14ac:dyDescent="0.25">
      <c r="A47" s="4">
        <f>46</f>
        <v>46</v>
      </c>
      <c r="B47" s="5" t="s">
        <v>197</v>
      </c>
      <c r="C47" s="5" t="s">
        <v>327</v>
      </c>
      <c r="D47" s="5" t="s">
        <v>453</v>
      </c>
      <c r="E47" s="5" t="s">
        <v>515</v>
      </c>
      <c r="F47" s="5" t="s">
        <v>8</v>
      </c>
      <c r="G47" s="5" t="s">
        <v>461</v>
      </c>
      <c r="H47" s="5" t="s">
        <v>96</v>
      </c>
      <c r="I47" s="5" t="s">
        <v>252</v>
      </c>
      <c r="J47" s="5" t="s">
        <v>501</v>
      </c>
      <c r="K47" s="5" t="s">
        <v>185</v>
      </c>
      <c r="L47" s="5" t="s">
        <v>408</v>
      </c>
      <c r="M47" s="5" t="s">
        <v>213</v>
      </c>
      <c r="N47" s="5" t="s">
        <v>308</v>
      </c>
      <c r="O47" s="5" t="s">
        <v>179</v>
      </c>
      <c r="P47" s="5" t="s">
        <v>283</v>
      </c>
      <c r="Q47" s="5" t="s">
        <v>340</v>
      </c>
      <c r="R47" s="5" t="s">
        <v>488</v>
      </c>
      <c r="S47" s="5" t="s">
        <v>297</v>
      </c>
      <c r="T47" s="5" t="s">
        <v>481</v>
      </c>
      <c r="U47" s="5" t="s">
        <v>175</v>
      </c>
      <c r="V47" s="5" t="s">
        <v>340</v>
      </c>
    </row>
    <row r="48" spans="1:22" ht="40.5" customHeight="1" x14ac:dyDescent="0.25">
      <c r="A48" s="4">
        <f>47</f>
        <v>47</v>
      </c>
      <c r="B48" s="5" t="s">
        <v>197</v>
      </c>
      <c r="C48" s="5" t="s">
        <v>92</v>
      </c>
      <c r="D48" s="5" t="s">
        <v>85</v>
      </c>
      <c r="E48" s="5" t="s">
        <v>515</v>
      </c>
      <c r="F48" s="5" t="s">
        <v>8</v>
      </c>
      <c r="G48" s="5" t="s">
        <v>478</v>
      </c>
      <c r="H48" s="5" t="s">
        <v>96</v>
      </c>
      <c r="I48" s="5" t="s">
        <v>451</v>
      </c>
      <c r="J48" s="5" t="s">
        <v>329</v>
      </c>
      <c r="K48" s="5" t="s">
        <v>215</v>
      </c>
      <c r="L48" s="5" t="s">
        <v>487</v>
      </c>
      <c r="M48" s="5" t="s">
        <v>216</v>
      </c>
      <c r="N48" s="5" t="s">
        <v>479</v>
      </c>
      <c r="O48" s="5" t="s">
        <v>135</v>
      </c>
      <c r="P48" s="5" t="s">
        <v>2</v>
      </c>
      <c r="Q48" s="5" t="s">
        <v>340</v>
      </c>
      <c r="R48" s="5" t="s">
        <v>488</v>
      </c>
      <c r="S48" s="5" t="s">
        <v>363</v>
      </c>
      <c r="T48" s="5" t="s">
        <v>481</v>
      </c>
      <c r="U48" s="5" t="s">
        <v>175</v>
      </c>
      <c r="V48" s="5" t="s">
        <v>340</v>
      </c>
    </row>
    <row r="49" spans="1:22" ht="40.5" customHeight="1" x14ac:dyDescent="0.25">
      <c r="A49" s="4">
        <f>48</f>
        <v>48</v>
      </c>
      <c r="B49" s="5" t="s">
        <v>197</v>
      </c>
      <c r="C49" s="5" t="s">
        <v>272</v>
      </c>
      <c r="D49" s="5" t="s">
        <v>84</v>
      </c>
      <c r="E49" s="5" t="s">
        <v>515</v>
      </c>
      <c r="F49" s="5" t="s">
        <v>8</v>
      </c>
      <c r="G49" s="5" t="s">
        <v>478</v>
      </c>
      <c r="H49" s="5" t="s">
        <v>96</v>
      </c>
      <c r="I49" s="5" t="s">
        <v>451</v>
      </c>
      <c r="J49" s="5" t="s">
        <v>413</v>
      </c>
      <c r="K49" s="5" t="s">
        <v>221</v>
      </c>
      <c r="L49" s="5" t="s">
        <v>64</v>
      </c>
      <c r="M49" s="5" t="s">
        <v>335</v>
      </c>
      <c r="N49" s="5" t="s">
        <v>87</v>
      </c>
      <c r="O49" s="5" t="s">
        <v>258</v>
      </c>
      <c r="P49" s="5" t="s">
        <v>288</v>
      </c>
      <c r="Q49" s="5" t="s">
        <v>340</v>
      </c>
      <c r="R49" s="5" t="s">
        <v>488</v>
      </c>
      <c r="S49" s="5" t="s">
        <v>363</v>
      </c>
      <c r="T49" s="5" t="s">
        <v>481</v>
      </c>
      <c r="U49" s="5" t="s">
        <v>101</v>
      </c>
      <c r="V49" s="5" t="s">
        <v>340</v>
      </c>
    </row>
    <row r="50" spans="1:22" ht="40.5" customHeight="1" x14ac:dyDescent="0.25">
      <c r="A50" s="4">
        <f>49</f>
        <v>49</v>
      </c>
      <c r="B50" s="5" t="s">
        <v>197</v>
      </c>
      <c r="C50" s="5" t="s">
        <v>92</v>
      </c>
      <c r="D50" s="5" t="s">
        <v>314</v>
      </c>
      <c r="E50" s="5" t="s">
        <v>493</v>
      </c>
      <c r="F50" s="5" t="s">
        <v>146</v>
      </c>
      <c r="G50" s="5" t="s">
        <v>490</v>
      </c>
      <c r="H50" s="5" t="s">
        <v>96</v>
      </c>
      <c r="I50" s="5" t="s">
        <v>63</v>
      </c>
      <c r="J50" s="5" t="s">
        <v>329</v>
      </c>
      <c r="K50" s="5" t="s">
        <v>215</v>
      </c>
      <c r="L50" s="5" t="s">
        <v>487</v>
      </c>
      <c r="M50" s="5" t="s">
        <v>216</v>
      </c>
      <c r="N50" s="5" t="s">
        <v>479</v>
      </c>
      <c r="O50" s="5" t="s">
        <v>135</v>
      </c>
      <c r="P50" s="5" t="s">
        <v>2</v>
      </c>
      <c r="Q50" s="5" t="s">
        <v>340</v>
      </c>
      <c r="R50" s="5" t="s">
        <v>488</v>
      </c>
      <c r="S50" s="5" t="s">
        <v>220</v>
      </c>
      <c r="T50" s="5" t="s">
        <v>481</v>
      </c>
      <c r="U50" s="5" t="s">
        <v>175</v>
      </c>
      <c r="V50" s="5" t="s">
        <v>340</v>
      </c>
    </row>
    <row r="51" spans="1:22" ht="40.5" customHeight="1" x14ac:dyDescent="0.25">
      <c r="A51" s="4">
        <f>50</f>
        <v>50</v>
      </c>
      <c r="B51" s="5" t="s">
        <v>197</v>
      </c>
      <c r="C51" s="5" t="s">
        <v>272</v>
      </c>
      <c r="D51" s="5" t="s">
        <v>257</v>
      </c>
      <c r="E51" s="5" t="s">
        <v>493</v>
      </c>
      <c r="F51" s="5" t="s">
        <v>146</v>
      </c>
      <c r="G51" s="5" t="s">
        <v>490</v>
      </c>
      <c r="H51" s="5" t="s">
        <v>96</v>
      </c>
      <c r="I51" s="5" t="s">
        <v>63</v>
      </c>
      <c r="J51" s="5" t="s">
        <v>413</v>
      </c>
      <c r="K51" s="5" t="s">
        <v>221</v>
      </c>
      <c r="L51" s="5" t="s">
        <v>64</v>
      </c>
      <c r="M51" s="5" t="s">
        <v>335</v>
      </c>
      <c r="N51" s="5" t="s">
        <v>87</v>
      </c>
      <c r="O51" s="5" t="s">
        <v>258</v>
      </c>
      <c r="P51" s="5" t="s">
        <v>288</v>
      </c>
      <c r="Q51" s="5" t="s">
        <v>340</v>
      </c>
      <c r="R51" s="5" t="s">
        <v>488</v>
      </c>
      <c r="S51" s="5" t="s">
        <v>220</v>
      </c>
      <c r="T51" s="5" t="s">
        <v>481</v>
      </c>
      <c r="U51" s="5" t="s">
        <v>101</v>
      </c>
      <c r="V51" s="5" t="s">
        <v>340</v>
      </c>
    </row>
    <row r="52" spans="1:22" ht="40.5" customHeight="1" x14ac:dyDescent="0.25">
      <c r="A52" s="4">
        <f>51</f>
        <v>51</v>
      </c>
      <c r="B52" s="5" t="s">
        <v>197</v>
      </c>
      <c r="C52" s="5" t="s">
        <v>413</v>
      </c>
      <c r="D52" s="5" t="s">
        <v>108</v>
      </c>
      <c r="E52" s="5" t="s">
        <v>515</v>
      </c>
      <c r="F52" s="5" t="s">
        <v>146</v>
      </c>
      <c r="G52" s="5" t="s">
        <v>474</v>
      </c>
      <c r="H52" s="5" t="s">
        <v>124</v>
      </c>
      <c r="I52" s="5" t="s">
        <v>499</v>
      </c>
      <c r="J52" s="5" t="s">
        <v>417</v>
      </c>
      <c r="K52" s="5" t="s">
        <v>521</v>
      </c>
      <c r="L52" s="5" t="s">
        <v>494</v>
      </c>
      <c r="M52" s="5" t="s">
        <v>335</v>
      </c>
      <c r="N52" s="5" t="s">
        <v>462</v>
      </c>
      <c r="O52" s="5" t="s">
        <v>452</v>
      </c>
      <c r="P52" s="5" t="s">
        <v>288</v>
      </c>
      <c r="Q52" s="5" t="s">
        <v>340</v>
      </c>
      <c r="R52" s="5" t="s">
        <v>488</v>
      </c>
      <c r="S52" s="5" t="s">
        <v>284</v>
      </c>
      <c r="T52" s="5" t="s">
        <v>481</v>
      </c>
      <c r="U52" s="5" t="s">
        <v>101</v>
      </c>
      <c r="V52" s="5" t="s">
        <v>340</v>
      </c>
    </row>
    <row r="53" spans="1:22" ht="40.5" customHeight="1" x14ac:dyDescent="0.25">
      <c r="A53" s="4">
        <f>52</f>
        <v>52</v>
      </c>
      <c r="B53" s="5" t="s">
        <v>197</v>
      </c>
      <c r="C53" s="5" t="s">
        <v>111</v>
      </c>
      <c r="D53" s="5" t="s">
        <v>109</v>
      </c>
      <c r="E53" s="5" t="s">
        <v>515</v>
      </c>
      <c r="F53" s="5" t="s">
        <v>146</v>
      </c>
      <c r="G53" s="5" t="s">
        <v>474</v>
      </c>
      <c r="H53" s="5" t="s">
        <v>124</v>
      </c>
      <c r="I53" s="5" t="s">
        <v>499</v>
      </c>
      <c r="J53" s="5" t="s">
        <v>207</v>
      </c>
      <c r="K53" s="5" t="s">
        <v>97</v>
      </c>
      <c r="L53" s="5" t="s">
        <v>428</v>
      </c>
      <c r="M53" s="5" t="s">
        <v>335</v>
      </c>
      <c r="N53" s="5" t="s">
        <v>156</v>
      </c>
      <c r="O53" s="5" t="s">
        <v>210</v>
      </c>
      <c r="P53" s="5" t="s">
        <v>282</v>
      </c>
      <c r="Q53" s="5" t="s">
        <v>340</v>
      </c>
      <c r="R53" s="5" t="s">
        <v>488</v>
      </c>
      <c r="S53" s="5" t="s">
        <v>284</v>
      </c>
      <c r="T53" s="5" t="s">
        <v>481</v>
      </c>
      <c r="U53" s="5" t="s">
        <v>98</v>
      </c>
      <c r="V53" s="5" t="s">
        <v>340</v>
      </c>
    </row>
    <row r="54" spans="1:22" ht="40.5" customHeight="1" x14ac:dyDescent="0.25">
      <c r="A54" s="4">
        <f>53</f>
        <v>53</v>
      </c>
      <c r="B54" s="5" t="s">
        <v>197</v>
      </c>
      <c r="C54" s="5" t="s">
        <v>53</v>
      </c>
      <c r="D54" s="5" t="s">
        <v>123</v>
      </c>
      <c r="E54" s="5" t="s">
        <v>515</v>
      </c>
      <c r="F54" s="5" t="s">
        <v>146</v>
      </c>
      <c r="G54" s="5" t="s">
        <v>403</v>
      </c>
      <c r="H54" s="5" t="s">
        <v>124</v>
      </c>
      <c r="I54" s="5" t="s">
        <v>424</v>
      </c>
      <c r="J54" s="5" t="s">
        <v>53</v>
      </c>
      <c r="K54" s="5" t="s">
        <v>23</v>
      </c>
      <c r="L54" s="5" t="s">
        <v>189</v>
      </c>
      <c r="M54" s="5" t="s">
        <v>213</v>
      </c>
      <c r="N54" s="5" t="s">
        <v>201</v>
      </c>
      <c r="O54" s="5" t="s">
        <v>52</v>
      </c>
      <c r="P54" s="5" t="s">
        <v>282</v>
      </c>
      <c r="Q54" s="5" t="s">
        <v>340</v>
      </c>
      <c r="R54" s="5" t="s">
        <v>488</v>
      </c>
      <c r="S54" s="5" t="s">
        <v>35</v>
      </c>
      <c r="T54" s="5" t="s">
        <v>481</v>
      </c>
      <c r="U54" s="5" t="s">
        <v>175</v>
      </c>
      <c r="V54" s="5" t="s">
        <v>340</v>
      </c>
    </row>
    <row r="55" spans="1:22" ht="40.5" customHeight="1" x14ac:dyDescent="0.25">
      <c r="A55" s="4">
        <f>54</f>
        <v>54</v>
      </c>
      <c r="B55" s="5" t="s">
        <v>197</v>
      </c>
      <c r="C55" s="5" t="s">
        <v>285</v>
      </c>
      <c r="D55" s="5" t="s">
        <v>122</v>
      </c>
      <c r="E55" s="5" t="s">
        <v>515</v>
      </c>
      <c r="F55" s="5" t="s">
        <v>8</v>
      </c>
      <c r="G55" s="5" t="s">
        <v>403</v>
      </c>
      <c r="H55" s="5" t="s">
        <v>124</v>
      </c>
      <c r="I55" s="5" t="s">
        <v>424</v>
      </c>
      <c r="J55" s="5" t="s">
        <v>413</v>
      </c>
      <c r="K55" s="5" t="s">
        <v>221</v>
      </c>
      <c r="L55" s="5" t="s">
        <v>494</v>
      </c>
      <c r="M55" s="5" t="s">
        <v>335</v>
      </c>
      <c r="N55" s="5" t="s">
        <v>201</v>
      </c>
      <c r="O55" s="5" t="s">
        <v>452</v>
      </c>
      <c r="P55" s="5" t="s">
        <v>288</v>
      </c>
      <c r="Q55" s="5" t="s">
        <v>340</v>
      </c>
      <c r="R55" s="5" t="s">
        <v>488</v>
      </c>
      <c r="S55" s="5" t="s">
        <v>35</v>
      </c>
      <c r="T55" s="5" t="s">
        <v>481</v>
      </c>
      <c r="U55" s="5" t="s">
        <v>101</v>
      </c>
      <c r="V55" s="5" t="s">
        <v>340</v>
      </c>
    </row>
    <row r="56" spans="1:22" ht="40.5" customHeight="1" x14ac:dyDescent="0.25">
      <c r="A56" s="4">
        <f>55</f>
        <v>55</v>
      </c>
      <c r="B56" s="5" t="s">
        <v>197</v>
      </c>
      <c r="C56" s="5" t="s">
        <v>413</v>
      </c>
      <c r="D56" s="5" t="s">
        <v>411</v>
      </c>
      <c r="E56" s="5" t="s">
        <v>515</v>
      </c>
      <c r="F56" s="5" t="s">
        <v>8</v>
      </c>
      <c r="G56" s="5" t="s">
        <v>461</v>
      </c>
      <c r="H56" s="5" t="s">
        <v>96</v>
      </c>
      <c r="I56" s="5" t="s">
        <v>252</v>
      </c>
      <c r="J56" s="5" t="s">
        <v>417</v>
      </c>
      <c r="K56" s="5" t="s">
        <v>521</v>
      </c>
      <c r="L56" s="5" t="s">
        <v>494</v>
      </c>
      <c r="M56" s="5" t="s">
        <v>335</v>
      </c>
      <c r="N56" s="5" t="s">
        <v>462</v>
      </c>
      <c r="O56" s="5" t="s">
        <v>452</v>
      </c>
      <c r="P56" s="5" t="s">
        <v>288</v>
      </c>
      <c r="Q56" s="5" t="s">
        <v>340</v>
      </c>
      <c r="R56" s="5" t="s">
        <v>488</v>
      </c>
      <c r="S56" s="5" t="s">
        <v>297</v>
      </c>
      <c r="T56" s="5" t="s">
        <v>481</v>
      </c>
      <c r="U56" s="5" t="s">
        <v>101</v>
      </c>
      <c r="V56" s="5" t="s">
        <v>340</v>
      </c>
    </row>
    <row r="57" spans="1:22" ht="40.5" customHeight="1" x14ac:dyDescent="0.25">
      <c r="A57" s="4">
        <f>56</f>
        <v>56</v>
      </c>
      <c r="B57" s="5" t="s">
        <v>197</v>
      </c>
      <c r="C57" s="5" t="s">
        <v>20</v>
      </c>
      <c r="D57" s="5" t="s">
        <v>170</v>
      </c>
      <c r="E57" s="5" t="s">
        <v>515</v>
      </c>
      <c r="F57" s="5" t="s">
        <v>146</v>
      </c>
      <c r="G57" s="5" t="s">
        <v>461</v>
      </c>
      <c r="H57" s="5" t="s">
        <v>124</v>
      </c>
      <c r="I57" s="5" t="s">
        <v>472</v>
      </c>
      <c r="J57" s="5" t="s">
        <v>522</v>
      </c>
      <c r="K57" s="5" t="s">
        <v>15</v>
      </c>
      <c r="L57" s="5" t="s">
        <v>379</v>
      </c>
      <c r="M57" s="5" t="s">
        <v>216</v>
      </c>
      <c r="N57" s="5" t="s">
        <v>69</v>
      </c>
      <c r="O57" s="5" t="s">
        <v>188</v>
      </c>
      <c r="P57" s="5" t="s">
        <v>298</v>
      </c>
      <c r="Q57" s="5" t="s">
        <v>340</v>
      </c>
      <c r="R57" s="5" t="s">
        <v>488</v>
      </c>
      <c r="S57" s="5" t="s">
        <v>2</v>
      </c>
      <c r="T57" s="5" t="s">
        <v>112</v>
      </c>
      <c r="U57" s="5" t="s">
        <v>98</v>
      </c>
      <c r="V57" s="5" t="s">
        <v>340</v>
      </c>
    </row>
    <row r="58" spans="1:22" ht="40.5" customHeight="1" x14ac:dyDescent="0.25">
      <c r="A58" s="4">
        <f>57</f>
        <v>57</v>
      </c>
      <c r="B58" s="5" t="s">
        <v>197</v>
      </c>
      <c r="C58" s="5" t="s">
        <v>20</v>
      </c>
      <c r="D58" s="5" t="s">
        <v>385</v>
      </c>
      <c r="E58" s="5" t="s">
        <v>515</v>
      </c>
      <c r="F58" s="5" t="s">
        <v>146</v>
      </c>
      <c r="G58" s="5" t="s">
        <v>490</v>
      </c>
      <c r="H58" s="5" t="s">
        <v>124</v>
      </c>
      <c r="I58" s="5" t="s">
        <v>407</v>
      </c>
      <c r="J58" s="5" t="s">
        <v>522</v>
      </c>
      <c r="K58" s="5" t="s">
        <v>502</v>
      </c>
      <c r="L58" s="5" t="s">
        <v>475</v>
      </c>
      <c r="M58" s="5" t="s">
        <v>216</v>
      </c>
      <c r="N58" s="5" t="s">
        <v>69</v>
      </c>
      <c r="O58" s="5" t="s">
        <v>188</v>
      </c>
      <c r="P58" s="5" t="s">
        <v>99</v>
      </c>
      <c r="Q58" s="5" t="s">
        <v>340</v>
      </c>
      <c r="R58" s="5" t="s">
        <v>488</v>
      </c>
      <c r="S58" s="5" t="s">
        <v>294</v>
      </c>
      <c r="T58" s="5" t="s">
        <v>112</v>
      </c>
      <c r="U58" s="5" t="s">
        <v>98</v>
      </c>
      <c r="V58" s="5" t="s">
        <v>340</v>
      </c>
    </row>
    <row r="59" spans="1:22" ht="40.5" customHeight="1" x14ac:dyDescent="0.25">
      <c r="A59" s="4">
        <f>58</f>
        <v>58</v>
      </c>
      <c r="B59" s="5" t="s">
        <v>197</v>
      </c>
      <c r="C59" s="5" t="s">
        <v>217</v>
      </c>
      <c r="D59" s="5" t="s">
        <v>348</v>
      </c>
      <c r="E59" s="5" t="s">
        <v>515</v>
      </c>
      <c r="F59" s="5" t="s">
        <v>146</v>
      </c>
      <c r="G59" s="5" t="s">
        <v>490</v>
      </c>
      <c r="H59" s="5" t="s">
        <v>124</v>
      </c>
      <c r="I59" s="5" t="s">
        <v>407</v>
      </c>
      <c r="J59" s="5" t="s">
        <v>392</v>
      </c>
      <c r="K59" s="5" t="s">
        <v>473</v>
      </c>
      <c r="L59" s="5" t="s">
        <v>347</v>
      </c>
      <c r="M59" s="5" t="s">
        <v>216</v>
      </c>
      <c r="N59" s="5" t="s">
        <v>491</v>
      </c>
      <c r="O59" s="5" t="s">
        <v>188</v>
      </c>
      <c r="P59" s="5" t="s">
        <v>278</v>
      </c>
      <c r="Q59" s="5" t="s">
        <v>340</v>
      </c>
      <c r="R59" s="5" t="s">
        <v>488</v>
      </c>
      <c r="S59" s="5" t="s">
        <v>481</v>
      </c>
      <c r="T59" s="5" t="s">
        <v>150</v>
      </c>
      <c r="U59" s="5" t="s">
        <v>98</v>
      </c>
      <c r="V59" s="5" t="s">
        <v>340</v>
      </c>
    </row>
    <row r="60" spans="1:22" ht="40.5" customHeight="1" x14ac:dyDescent="0.25">
      <c r="A60" s="4">
        <f>59</f>
        <v>59</v>
      </c>
      <c r="B60" s="5" t="s">
        <v>197</v>
      </c>
      <c r="C60" s="5" t="s">
        <v>20</v>
      </c>
      <c r="D60" s="5" t="s">
        <v>375</v>
      </c>
      <c r="E60" s="5" t="s">
        <v>515</v>
      </c>
      <c r="F60" s="5" t="s">
        <v>146</v>
      </c>
      <c r="G60" s="5" t="s">
        <v>478</v>
      </c>
      <c r="H60" s="5" t="s">
        <v>124</v>
      </c>
      <c r="I60" s="5" t="s">
        <v>70</v>
      </c>
      <c r="J60" s="5" t="s">
        <v>67</v>
      </c>
      <c r="K60" s="5" t="s">
        <v>502</v>
      </c>
      <c r="L60" s="5" t="s">
        <v>475</v>
      </c>
      <c r="M60" s="5" t="s">
        <v>216</v>
      </c>
      <c r="N60" s="5" t="s">
        <v>69</v>
      </c>
      <c r="O60" s="5" t="s">
        <v>188</v>
      </c>
      <c r="P60" s="5" t="s">
        <v>99</v>
      </c>
      <c r="Q60" s="5" t="s">
        <v>340</v>
      </c>
      <c r="R60" s="5" t="s">
        <v>16</v>
      </c>
      <c r="S60" s="5" t="s">
        <v>469</v>
      </c>
      <c r="T60" s="5" t="s">
        <v>112</v>
      </c>
      <c r="U60" s="5" t="s">
        <v>98</v>
      </c>
      <c r="V60" s="5" t="s">
        <v>340</v>
      </c>
    </row>
    <row r="61" spans="1:22" ht="40.5" customHeight="1" x14ac:dyDescent="0.25">
      <c r="A61" s="4">
        <f>60</f>
        <v>60</v>
      </c>
      <c r="B61" s="5" t="s">
        <v>197</v>
      </c>
      <c r="C61" s="5" t="s">
        <v>217</v>
      </c>
      <c r="D61" s="5" t="s">
        <v>374</v>
      </c>
      <c r="E61" s="5" t="s">
        <v>515</v>
      </c>
      <c r="F61" s="5" t="s">
        <v>146</v>
      </c>
      <c r="G61" s="5" t="s">
        <v>478</v>
      </c>
      <c r="H61" s="5" t="s">
        <v>124</v>
      </c>
      <c r="I61" s="5" t="s">
        <v>70</v>
      </c>
      <c r="J61" s="5" t="s">
        <v>392</v>
      </c>
      <c r="K61" s="5" t="s">
        <v>473</v>
      </c>
      <c r="L61" s="5" t="s">
        <v>347</v>
      </c>
      <c r="M61" s="5" t="s">
        <v>216</v>
      </c>
      <c r="N61" s="5" t="s">
        <v>491</v>
      </c>
      <c r="O61" s="5" t="s">
        <v>188</v>
      </c>
      <c r="P61" s="5" t="s">
        <v>278</v>
      </c>
      <c r="Q61" s="5" t="s">
        <v>340</v>
      </c>
      <c r="R61" s="5" t="s">
        <v>16</v>
      </c>
      <c r="S61" s="5" t="s">
        <v>481</v>
      </c>
      <c r="T61" s="5" t="s">
        <v>112</v>
      </c>
      <c r="U61" s="5" t="s">
        <v>98</v>
      </c>
      <c r="V61" s="5" t="s">
        <v>340</v>
      </c>
    </row>
    <row r="62" spans="1:22" ht="40.5" customHeight="1" x14ac:dyDescent="0.25">
      <c r="A62" s="4">
        <f>61</f>
        <v>61</v>
      </c>
      <c r="B62" s="5" t="s">
        <v>197</v>
      </c>
      <c r="C62" s="5" t="s">
        <v>163</v>
      </c>
      <c r="D62" s="5" t="s">
        <v>321</v>
      </c>
      <c r="E62" s="5" t="s">
        <v>493</v>
      </c>
      <c r="F62" s="5" t="s">
        <v>8</v>
      </c>
      <c r="G62" s="5" t="s">
        <v>61</v>
      </c>
      <c r="H62" s="5" t="s">
        <v>96</v>
      </c>
      <c r="I62" s="5" t="s">
        <v>60</v>
      </c>
      <c r="J62" s="5" t="s">
        <v>299</v>
      </c>
      <c r="K62" s="5" t="s">
        <v>307</v>
      </c>
      <c r="L62" s="5" t="s">
        <v>429</v>
      </c>
      <c r="M62" s="5" t="s">
        <v>510</v>
      </c>
      <c r="N62" s="5" t="s">
        <v>7</v>
      </c>
      <c r="O62" s="5" t="s">
        <v>124</v>
      </c>
      <c r="P62" s="5" t="s">
        <v>35</v>
      </c>
      <c r="Q62" s="5" t="s">
        <v>340</v>
      </c>
      <c r="R62" s="5" t="s">
        <v>16</v>
      </c>
      <c r="S62" s="5" t="s">
        <v>147</v>
      </c>
      <c r="T62" s="5" t="s">
        <v>112</v>
      </c>
      <c r="U62" s="5" t="s">
        <v>101</v>
      </c>
      <c r="V62" s="5" t="s">
        <v>340</v>
      </c>
    </row>
    <row r="63" spans="1:22" ht="40.5" customHeight="1" x14ac:dyDescent="0.25">
      <c r="A63" s="4">
        <f>62</f>
        <v>62</v>
      </c>
      <c r="B63" s="5" t="s">
        <v>197</v>
      </c>
      <c r="C63" s="5" t="s">
        <v>310</v>
      </c>
      <c r="D63" s="5" t="s">
        <v>486</v>
      </c>
      <c r="E63" s="5" t="s">
        <v>515</v>
      </c>
      <c r="F63" s="5" t="s">
        <v>8</v>
      </c>
      <c r="G63" s="5" t="s">
        <v>304</v>
      </c>
      <c r="H63" s="5" t="s">
        <v>96</v>
      </c>
      <c r="I63" s="5" t="s">
        <v>436</v>
      </c>
      <c r="J63" s="5" t="s">
        <v>102</v>
      </c>
      <c r="K63" s="5" t="s">
        <v>464</v>
      </c>
      <c r="L63" s="5" t="s">
        <v>160</v>
      </c>
      <c r="M63" s="5" t="s">
        <v>186</v>
      </c>
      <c r="N63" s="5" t="s">
        <v>112</v>
      </c>
      <c r="O63" s="5" t="s">
        <v>338</v>
      </c>
      <c r="P63" s="5" t="s">
        <v>245</v>
      </c>
      <c r="Q63" s="5" t="s">
        <v>340</v>
      </c>
      <c r="R63" s="5" t="s">
        <v>488</v>
      </c>
      <c r="S63" s="5" t="s">
        <v>361</v>
      </c>
      <c r="T63" s="5" t="s">
        <v>481</v>
      </c>
      <c r="U63" s="5" t="s">
        <v>175</v>
      </c>
      <c r="V63" s="5" t="s">
        <v>340</v>
      </c>
    </row>
    <row r="64" spans="1:22" ht="40.5" customHeight="1" x14ac:dyDescent="0.25">
      <c r="A64" s="4">
        <f>63</f>
        <v>63</v>
      </c>
      <c r="B64" s="5" t="s">
        <v>197</v>
      </c>
      <c r="C64" s="5" t="s">
        <v>310</v>
      </c>
      <c r="D64" s="5" t="s">
        <v>230</v>
      </c>
      <c r="E64" s="5" t="s">
        <v>515</v>
      </c>
      <c r="F64" s="5" t="s">
        <v>8</v>
      </c>
      <c r="G64" s="5" t="s">
        <v>384</v>
      </c>
      <c r="H64" s="5" t="s">
        <v>96</v>
      </c>
      <c r="I64" s="5" t="s">
        <v>342</v>
      </c>
      <c r="J64" s="5" t="s">
        <v>102</v>
      </c>
      <c r="K64" s="5" t="s">
        <v>464</v>
      </c>
      <c r="L64" s="5" t="s">
        <v>160</v>
      </c>
      <c r="M64" s="5" t="s">
        <v>186</v>
      </c>
      <c r="N64" s="5" t="s">
        <v>112</v>
      </c>
      <c r="O64" s="5" t="s">
        <v>338</v>
      </c>
      <c r="P64" s="5" t="s">
        <v>245</v>
      </c>
      <c r="Q64" s="5" t="s">
        <v>340</v>
      </c>
      <c r="R64" s="5" t="s">
        <v>488</v>
      </c>
      <c r="S64" s="5" t="s">
        <v>454</v>
      </c>
      <c r="T64" s="5" t="s">
        <v>112</v>
      </c>
      <c r="U64" s="5" t="s">
        <v>175</v>
      </c>
      <c r="V64" s="5" t="s">
        <v>340</v>
      </c>
    </row>
    <row r="65" spans="1:22" ht="40.5" customHeight="1" x14ac:dyDescent="0.25">
      <c r="A65" s="4">
        <f>64</f>
        <v>64</v>
      </c>
      <c r="B65" s="5" t="s">
        <v>197</v>
      </c>
      <c r="C65" s="5" t="s">
        <v>196</v>
      </c>
      <c r="D65" s="5" t="s">
        <v>370</v>
      </c>
      <c r="E65" s="5" t="s">
        <v>515</v>
      </c>
      <c r="F65" s="5" t="s">
        <v>8</v>
      </c>
      <c r="G65" s="5" t="s">
        <v>478</v>
      </c>
      <c r="H65" s="5" t="s">
        <v>124</v>
      </c>
      <c r="I65" s="5" t="s">
        <v>70</v>
      </c>
      <c r="J65" s="5" t="s">
        <v>229</v>
      </c>
      <c r="K65" s="5" t="s">
        <v>438</v>
      </c>
      <c r="L65" s="5" t="s">
        <v>360</v>
      </c>
      <c r="M65" s="5" t="s">
        <v>216</v>
      </c>
      <c r="N65" s="5" t="s">
        <v>128</v>
      </c>
      <c r="O65" s="5" t="s">
        <v>334</v>
      </c>
      <c r="P65" s="5" t="s">
        <v>212</v>
      </c>
      <c r="Q65" s="5" t="s">
        <v>340</v>
      </c>
      <c r="R65" s="5" t="s">
        <v>488</v>
      </c>
      <c r="S65" s="5" t="s">
        <v>78</v>
      </c>
      <c r="T65" s="5" t="s">
        <v>481</v>
      </c>
      <c r="U65" s="5" t="s">
        <v>98</v>
      </c>
      <c r="V65" s="5" t="s">
        <v>340</v>
      </c>
    </row>
    <row r="66" spans="1:22" ht="40.5" customHeight="1" x14ac:dyDescent="0.25">
      <c r="A66" s="4">
        <f>65</f>
        <v>65</v>
      </c>
      <c r="B66" s="5" t="s">
        <v>197</v>
      </c>
      <c r="C66" s="5" t="s">
        <v>130</v>
      </c>
      <c r="D66" s="5" t="s">
        <v>165</v>
      </c>
      <c r="E66" s="5" t="s">
        <v>515</v>
      </c>
      <c r="F66" s="5" t="s">
        <v>8</v>
      </c>
      <c r="G66" s="5" t="s">
        <v>304</v>
      </c>
      <c r="H66" s="5" t="s">
        <v>124</v>
      </c>
      <c r="I66" s="5" t="s">
        <v>519</v>
      </c>
      <c r="J66" s="5" t="s">
        <v>191</v>
      </c>
      <c r="K66" s="5" t="s">
        <v>420</v>
      </c>
      <c r="L66" s="5" t="s">
        <v>152</v>
      </c>
      <c r="M66" s="5" t="s">
        <v>364</v>
      </c>
      <c r="N66" s="5" t="s">
        <v>201</v>
      </c>
      <c r="O66" s="5" t="s">
        <v>508</v>
      </c>
      <c r="P66" s="5" t="s">
        <v>523</v>
      </c>
      <c r="Q66" s="5" t="s">
        <v>340</v>
      </c>
      <c r="R66" s="5" t="s">
        <v>488</v>
      </c>
      <c r="S66" s="5" t="s">
        <v>68</v>
      </c>
      <c r="T66" s="5" t="s">
        <v>112</v>
      </c>
      <c r="U66" s="5" t="s">
        <v>98</v>
      </c>
      <c r="V66" s="5" t="s">
        <v>340</v>
      </c>
    </row>
    <row r="67" spans="1:22" ht="40.5" customHeight="1" x14ac:dyDescent="0.25">
      <c r="A67" s="4">
        <f>66</f>
        <v>66</v>
      </c>
      <c r="B67" s="5" t="s">
        <v>197</v>
      </c>
      <c r="C67" s="5" t="s">
        <v>28</v>
      </c>
      <c r="D67" s="5" t="s">
        <v>372</v>
      </c>
      <c r="E67" s="5" t="s">
        <v>515</v>
      </c>
      <c r="F67" s="5" t="s">
        <v>146</v>
      </c>
      <c r="G67" s="5" t="s">
        <v>478</v>
      </c>
      <c r="H67" s="5" t="s">
        <v>124</v>
      </c>
      <c r="I67" s="5" t="s">
        <v>70</v>
      </c>
      <c r="J67" s="5" t="s">
        <v>227</v>
      </c>
      <c r="K67" s="5" t="s">
        <v>95</v>
      </c>
      <c r="L67" s="5" t="s">
        <v>421</v>
      </c>
      <c r="M67" s="5" t="s">
        <v>216</v>
      </c>
      <c r="N67" s="5" t="s">
        <v>491</v>
      </c>
      <c r="O67" s="5" t="s">
        <v>391</v>
      </c>
      <c r="P67" s="5" t="s">
        <v>361</v>
      </c>
      <c r="Q67" s="5" t="s">
        <v>480</v>
      </c>
      <c r="R67" s="5" t="s">
        <v>488</v>
      </c>
      <c r="S67" s="5" t="s">
        <v>78</v>
      </c>
      <c r="T67" s="5" t="s">
        <v>112</v>
      </c>
      <c r="U67" s="5" t="s">
        <v>98</v>
      </c>
      <c r="V67" s="5" t="s">
        <v>340</v>
      </c>
    </row>
    <row r="68" spans="1:22" ht="40.5" customHeight="1" x14ac:dyDescent="0.25">
      <c r="A68" s="4">
        <f>67</f>
        <v>67</v>
      </c>
      <c r="B68" s="5" t="s">
        <v>197</v>
      </c>
      <c r="C68" s="5" t="s">
        <v>243</v>
      </c>
      <c r="D68" s="5" t="s">
        <v>426</v>
      </c>
      <c r="E68" s="5" t="s">
        <v>515</v>
      </c>
      <c r="F68" s="5" t="s">
        <v>8</v>
      </c>
      <c r="G68" s="5" t="s">
        <v>474</v>
      </c>
      <c r="H68" s="5" t="s">
        <v>96</v>
      </c>
      <c r="I68" s="5" t="s">
        <v>13</v>
      </c>
      <c r="J68" s="5" t="s">
        <v>243</v>
      </c>
      <c r="K68" s="5" t="s">
        <v>435</v>
      </c>
      <c r="L68" s="5" t="s">
        <v>140</v>
      </c>
      <c r="M68" s="5" t="s">
        <v>373</v>
      </c>
      <c r="N68" s="5" t="s">
        <v>376</v>
      </c>
      <c r="O68" s="5" t="s">
        <v>391</v>
      </c>
      <c r="P68" s="5" t="s">
        <v>274</v>
      </c>
      <c r="Q68" s="5" t="s">
        <v>340</v>
      </c>
      <c r="R68" s="5" t="s">
        <v>488</v>
      </c>
      <c r="S68" s="5" t="s">
        <v>365</v>
      </c>
      <c r="T68" s="5" t="s">
        <v>112</v>
      </c>
      <c r="U68" s="5" t="s">
        <v>98</v>
      </c>
      <c r="V68" s="5" t="s">
        <v>340</v>
      </c>
    </row>
    <row r="69" spans="1:22" ht="40.5" customHeight="1" x14ac:dyDescent="0.25">
      <c r="A69" s="4">
        <f>68</f>
        <v>68</v>
      </c>
      <c r="B69" s="5" t="s">
        <v>197</v>
      </c>
      <c r="C69" s="5" t="s">
        <v>243</v>
      </c>
      <c r="D69" s="5" t="s">
        <v>261</v>
      </c>
      <c r="E69" s="5" t="s">
        <v>515</v>
      </c>
      <c r="F69" s="5" t="s">
        <v>8</v>
      </c>
      <c r="G69" s="5" t="s">
        <v>256</v>
      </c>
      <c r="H69" s="5" t="s">
        <v>188</v>
      </c>
      <c r="I69" s="5" t="s">
        <v>401</v>
      </c>
      <c r="J69" s="5" t="s">
        <v>243</v>
      </c>
      <c r="K69" s="5" t="s">
        <v>435</v>
      </c>
      <c r="L69" s="5" t="s">
        <v>140</v>
      </c>
      <c r="M69" s="5" t="s">
        <v>373</v>
      </c>
      <c r="N69" s="5" t="s">
        <v>376</v>
      </c>
      <c r="O69" s="5" t="s">
        <v>391</v>
      </c>
      <c r="P69" s="5" t="s">
        <v>274</v>
      </c>
      <c r="Q69" s="5" t="s">
        <v>340</v>
      </c>
      <c r="R69" s="5" t="s">
        <v>488</v>
      </c>
      <c r="S69" s="5" t="s">
        <v>62</v>
      </c>
      <c r="T69" s="5" t="s">
        <v>112</v>
      </c>
      <c r="U69" s="5" t="s">
        <v>98</v>
      </c>
      <c r="V69" s="5" t="s">
        <v>340</v>
      </c>
    </row>
    <row r="70" spans="1:22" ht="40.5" customHeight="1" x14ac:dyDescent="0.25">
      <c r="A70" s="4">
        <f>69</f>
        <v>69</v>
      </c>
      <c r="B70" s="5" t="s">
        <v>197</v>
      </c>
      <c r="C70" s="5" t="s">
        <v>427</v>
      </c>
      <c r="D70" s="5" t="s">
        <v>470</v>
      </c>
      <c r="E70" s="5" t="s">
        <v>515</v>
      </c>
      <c r="F70" s="5" t="s">
        <v>8</v>
      </c>
      <c r="G70" s="5" t="s">
        <v>384</v>
      </c>
      <c r="H70" s="5" t="s">
        <v>96</v>
      </c>
      <c r="I70" s="5" t="s">
        <v>342</v>
      </c>
      <c r="J70" s="5" t="s">
        <v>456</v>
      </c>
      <c r="K70" s="5" t="s">
        <v>366</v>
      </c>
      <c r="L70" s="5" t="s">
        <v>121</v>
      </c>
      <c r="M70" s="5" t="s">
        <v>216</v>
      </c>
      <c r="N70" s="5" t="s">
        <v>479</v>
      </c>
      <c r="O70" s="5" t="s">
        <v>334</v>
      </c>
      <c r="P70" s="5" t="s">
        <v>83</v>
      </c>
      <c r="Q70" s="5" t="s">
        <v>340</v>
      </c>
      <c r="R70" s="5" t="s">
        <v>488</v>
      </c>
      <c r="S70" s="5" t="s">
        <v>454</v>
      </c>
      <c r="T70" s="5" t="s">
        <v>481</v>
      </c>
      <c r="U70" s="5" t="s">
        <v>175</v>
      </c>
      <c r="V70" s="5" t="s">
        <v>340</v>
      </c>
    </row>
    <row r="71" spans="1:22" ht="40.5" customHeight="1" x14ac:dyDescent="0.25">
      <c r="A71" s="4">
        <f>70</f>
        <v>70</v>
      </c>
      <c r="B71" s="5" t="s">
        <v>197</v>
      </c>
      <c r="C71" s="5" t="s">
        <v>427</v>
      </c>
      <c r="D71" s="5" t="s">
        <v>324</v>
      </c>
      <c r="E71" s="5" t="s">
        <v>515</v>
      </c>
      <c r="F71" s="5" t="s">
        <v>8</v>
      </c>
      <c r="G71" s="5" t="s">
        <v>61</v>
      </c>
      <c r="H71" s="5" t="s">
        <v>96</v>
      </c>
      <c r="I71" s="5" t="s">
        <v>60</v>
      </c>
      <c r="J71" s="5" t="s">
        <v>456</v>
      </c>
      <c r="K71" s="5" t="s">
        <v>366</v>
      </c>
      <c r="L71" s="5" t="s">
        <v>121</v>
      </c>
      <c r="M71" s="5" t="s">
        <v>216</v>
      </c>
      <c r="N71" s="5" t="s">
        <v>479</v>
      </c>
      <c r="O71" s="5" t="s">
        <v>334</v>
      </c>
      <c r="P71" s="5" t="s">
        <v>83</v>
      </c>
      <c r="Q71" s="5" t="s">
        <v>340</v>
      </c>
      <c r="R71" s="5" t="s">
        <v>488</v>
      </c>
      <c r="S71" s="5" t="s">
        <v>147</v>
      </c>
      <c r="T71" s="5" t="s">
        <v>481</v>
      </c>
      <c r="U71" s="5" t="s">
        <v>175</v>
      </c>
      <c r="V71" s="5" t="s">
        <v>340</v>
      </c>
    </row>
    <row r="72" spans="1:22" ht="40.5" customHeight="1" x14ac:dyDescent="0.25">
      <c r="A72" s="4">
        <f>71</f>
        <v>71</v>
      </c>
      <c r="B72" s="5" t="s">
        <v>197</v>
      </c>
      <c r="C72" s="5" t="s">
        <v>77</v>
      </c>
      <c r="D72" s="5" t="s">
        <v>267</v>
      </c>
      <c r="E72" s="5" t="s">
        <v>515</v>
      </c>
      <c r="F72" s="5" t="s">
        <v>8</v>
      </c>
      <c r="G72" s="5" t="s">
        <v>384</v>
      </c>
      <c r="H72" s="5" t="s">
        <v>96</v>
      </c>
      <c r="I72" s="5" t="s">
        <v>342</v>
      </c>
      <c r="J72" s="5" t="s">
        <v>184</v>
      </c>
      <c r="K72" s="5" t="s">
        <v>440</v>
      </c>
      <c r="L72" s="5" t="s">
        <v>439</v>
      </c>
      <c r="M72" s="5" t="s">
        <v>373</v>
      </c>
      <c r="N72" s="5" t="s">
        <v>279</v>
      </c>
      <c r="O72" s="5" t="s">
        <v>391</v>
      </c>
      <c r="P72" s="5" t="s">
        <v>222</v>
      </c>
      <c r="Q72" s="5" t="s">
        <v>81</v>
      </c>
      <c r="R72" s="5" t="s">
        <v>488</v>
      </c>
      <c r="S72" s="5" t="s">
        <v>454</v>
      </c>
      <c r="T72" s="5" t="s">
        <v>481</v>
      </c>
      <c r="U72" s="5" t="s">
        <v>98</v>
      </c>
      <c r="V72" s="5" t="s">
        <v>340</v>
      </c>
    </row>
    <row r="73" spans="1:22" ht="40.5" customHeight="1" x14ac:dyDescent="0.25">
      <c r="A73" s="4">
        <f>72</f>
        <v>72</v>
      </c>
      <c r="B73" s="5" t="s">
        <v>197</v>
      </c>
      <c r="C73" s="5" t="s">
        <v>77</v>
      </c>
      <c r="D73" s="5" t="s">
        <v>192</v>
      </c>
      <c r="E73" s="5" t="s">
        <v>515</v>
      </c>
      <c r="F73" s="5" t="s">
        <v>8</v>
      </c>
      <c r="G73" s="5" t="s">
        <v>61</v>
      </c>
      <c r="H73" s="5" t="s">
        <v>96</v>
      </c>
      <c r="I73" s="5" t="s">
        <v>60</v>
      </c>
      <c r="J73" s="5" t="s">
        <v>184</v>
      </c>
      <c r="K73" s="5" t="s">
        <v>440</v>
      </c>
      <c r="L73" s="5" t="s">
        <v>439</v>
      </c>
      <c r="M73" s="5" t="s">
        <v>373</v>
      </c>
      <c r="N73" s="5" t="s">
        <v>279</v>
      </c>
      <c r="O73" s="5" t="s">
        <v>391</v>
      </c>
      <c r="P73" s="5" t="s">
        <v>222</v>
      </c>
      <c r="Q73" s="5" t="s">
        <v>81</v>
      </c>
      <c r="R73" s="5" t="s">
        <v>488</v>
      </c>
      <c r="S73" s="5" t="s">
        <v>147</v>
      </c>
      <c r="T73" s="5" t="s">
        <v>112</v>
      </c>
      <c r="U73" s="5" t="s">
        <v>98</v>
      </c>
      <c r="V73" s="5" t="s">
        <v>340</v>
      </c>
    </row>
    <row r="74" spans="1:22" ht="40.5" customHeight="1" x14ac:dyDescent="0.25">
      <c r="A74" s="4">
        <f>73</f>
        <v>73</v>
      </c>
      <c r="B74" s="5" t="s">
        <v>197</v>
      </c>
      <c r="C74" s="5" t="s">
        <v>273</v>
      </c>
      <c r="D74" s="5" t="s">
        <v>193</v>
      </c>
      <c r="E74" s="5" t="s">
        <v>493</v>
      </c>
      <c r="F74" s="5" t="s">
        <v>8</v>
      </c>
      <c r="G74" s="5" t="s">
        <v>474</v>
      </c>
      <c r="H74" s="5" t="s">
        <v>124</v>
      </c>
      <c r="I74" s="5" t="s">
        <v>499</v>
      </c>
      <c r="J74" s="5" t="s">
        <v>504</v>
      </c>
      <c r="K74" s="5" t="s">
        <v>100</v>
      </c>
      <c r="L74" s="5" t="s">
        <v>404</v>
      </c>
      <c r="M74" s="5" t="s">
        <v>216</v>
      </c>
      <c r="N74" s="5" t="s">
        <v>156</v>
      </c>
      <c r="O74" s="5" t="s">
        <v>135</v>
      </c>
      <c r="P74" s="5" t="s">
        <v>31</v>
      </c>
      <c r="Q74" s="5" t="s">
        <v>340</v>
      </c>
      <c r="R74" s="5" t="s">
        <v>488</v>
      </c>
      <c r="S74" s="5" t="s">
        <v>284</v>
      </c>
      <c r="T74" s="5" t="s">
        <v>112</v>
      </c>
      <c r="U74" s="5" t="s">
        <v>98</v>
      </c>
      <c r="V74" s="5" t="s">
        <v>340</v>
      </c>
    </row>
    <row r="75" spans="1:22" ht="40.5" customHeight="1" x14ac:dyDescent="0.25">
      <c r="A75" s="4">
        <f>74</f>
        <v>74</v>
      </c>
      <c r="B75" s="5" t="s">
        <v>197</v>
      </c>
      <c r="C75" s="5" t="s">
        <v>266</v>
      </c>
      <c r="D75" s="5" t="s">
        <v>330</v>
      </c>
      <c r="E75" s="5" t="s">
        <v>515</v>
      </c>
      <c r="F75" s="5" t="s">
        <v>8</v>
      </c>
      <c r="G75" s="5" t="s">
        <v>474</v>
      </c>
      <c r="H75" s="5" t="s">
        <v>96</v>
      </c>
      <c r="I75" s="5" t="s">
        <v>13</v>
      </c>
      <c r="J75" s="5" t="s">
        <v>205</v>
      </c>
      <c r="K75" s="5" t="s">
        <v>313</v>
      </c>
      <c r="L75" s="5" t="s">
        <v>377</v>
      </c>
      <c r="M75" s="5" t="s">
        <v>326</v>
      </c>
      <c r="N75" s="5" t="s">
        <v>112</v>
      </c>
      <c r="O75" s="5" t="s">
        <v>202</v>
      </c>
      <c r="P75" s="5" t="s">
        <v>34</v>
      </c>
      <c r="Q75" s="5" t="s">
        <v>340</v>
      </c>
      <c r="R75" s="5" t="s">
        <v>488</v>
      </c>
      <c r="S75" s="5" t="s">
        <v>365</v>
      </c>
      <c r="T75" s="5" t="s">
        <v>481</v>
      </c>
      <c r="U75" s="5" t="s">
        <v>175</v>
      </c>
      <c r="V75" s="5" t="s">
        <v>340</v>
      </c>
    </row>
    <row r="76" spans="1:22" ht="40.5" customHeight="1" x14ac:dyDescent="0.25">
      <c r="A76" s="4">
        <f>75</f>
        <v>75</v>
      </c>
      <c r="B76" s="5" t="s">
        <v>197</v>
      </c>
      <c r="C76" s="5" t="s">
        <v>249</v>
      </c>
      <c r="D76" s="5" t="s">
        <v>107</v>
      </c>
      <c r="E76" s="5" t="s">
        <v>515</v>
      </c>
      <c r="F76" s="5" t="s">
        <v>8</v>
      </c>
      <c r="G76" s="5" t="s">
        <v>474</v>
      </c>
      <c r="H76" s="5" t="s">
        <v>124</v>
      </c>
      <c r="I76" s="5" t="s">
        <v>499</v>
      </c>
      <c r="J76" s="5" t="s">
        <v>249</v>
      </c>
      <c r="K76" s="5" t="s">
        <v>161</v>
      </c>
      <c r="L76" s="5" t="s">
        <v>223</v>
      </c>
      <c r="M76" s="5" t="s">
        <v>373</v>
      </c>
      <c r="N76" s="5" t="s">
        <v>389</v>
      </c>
      <c r="O76" s="5" t="s">
        <v>391</v>
      </c>
      <c r="P76" s="5" t="s">
        <v>419</v>
      </c>
      <c r="Q76" s="5" t="s">
        <v>340</v>
      </c>
      <c r="R76" s="5" t="s">
        <v>488</v>
      </c>
      <c r="S76" s="5" t="s">
        <v>284</v>
      </c>
      <c r="T76" s="5" t="s">
        <v>112</v>
      </c>
      <c r="U76" s="5" t="s">
        <v>175</v>
      </c>
      <c r="V76" s="5" t="s">
        <v>340</v>
      </c>
    </row>
    <row r="77" spans="1:22" ht="40.5" customHeight="1" x14ac:dyDescent="0.25">
      <c r="A77" s="4">
        <f>76</f>
        <v>76</v>
      </c>
      <c r="B77" s="5" t="s">
        <v>197</v>
      </c>
      <c r="C77" s="5" t="s">
        <v>412</v>
      </c>
      <c r="D77" s="5" t="s">
        <v>106</v>
      </c>
      <c r="E77" s="5" t="s">
        <v>515</v>
      </c>
      <c r="F77" s="5" t="s">
        <v>8</v>
      </c>
      <c r="G77" s="5" t="s">
        <v>474</v>
      </c>
      <c r="H77" s="5" t="s">
        <v>124</v>
      </c>
      <c r="I77" s="5" t="s">
        <v>499</v>
      </c>
      <c r="J77" s="5" t="s">
        <v>287</v>
      </c>
      <c r="K77" s="5" t="s">
        <v>354</v>
      </c>
      <c r="L77" s="5" t="s">
        <v>492</v>
      </c>
      <c r="M77" s="5" t="s">
        <v>155</v>
      </c>
      <c r="N77" s="5" t="s">
        <v>259</v>
      </c>
      <c r="O77" s="5" t="s">
        <v>250</v>
      </c>
      <c r="P77" s="5" t="s">
        <v>288</v>
      </c>
      <c r="Q77" s="5" t="s">
        <v>340</v>
      </c>
      <c r="R77" s="5" t="s">
        <v>488</v>
      </c>
      <c r="S77" s="5" t="s">
        <v>284</v>
      </c>
      <c r="T77" s="5" t="s">
        <v>112</v>
      </c>
      <c r="U77" s="5" t="s">
        <v>175</v>
      </c>
      <c r="V77" s="5" t="s">
        <v>340</v>
      </c>
    </row>
    <row r="78" spans="1:22" ht="40.5" customHeight="1" x14ac:dyDescent="0.25">
      <c r="A78" s="4">
        <f>77</f>
        <v>77</v>
      </c>
      <c r="B78" s="5" t="s">
        <v>197</v>
      </c>
      <c r="C78" s="5" t="s">
        <v>412</v>
      </c>
      <c r="D78" s="5" t="s">
        <v>262</v>
      </c>
      <c r="E78" s="5" t="s">
        <v>515</v>
      </c>
      <c r="F78" s="5" t="s">
        <v>8</v>
      </c>
      <c r="G78" s="5" t="s">
        <v>256</v>
      </c>
      <c r="H78" s="5" t="s">
        <v>188</v>
      </c>
      <c r="I78" s="5" t="s">
        <v>401</v>
      </c>
      <c r="J78" s="5" t="s">
        <v>287</v>
      </c>
      <c r="K78" s="5" t="s">
        <v>354</v>
      </c>
      <c r="L78" s="5" t="s">
        <v>492</v>
      </c>
      <c r="M78" s="5" t="s">
        <v>155</v>
      </c>
      <c r="N78" s="5" t="s">
        <v>259</v>
      </c>
      <c r="O78" s="5" t="s">
        <v>250</v>
      </c>
      <c r="P78" s="5" t="s">
        <v>288</v>
      </c>
      <c r="Q78" s="5" t="s">
        <v>340</v>
      </c>
      <c r="R78" s="5" t="s">
        <v>488</v>
      </c>
      <c r="S78" s="5" t="s">
        <v>62</v>
      </c>
      <c r="T78" s="5" t="s">
        <v>112</v>
      </c>
      <c r="U78" s="5" t="s">
        <v>175</v>
      </c>
      <c r="V78" s="5" t="s">
        <v>340</v>
      </c>
    </row>
    <row r="79" spans="1:22" ht="40.5" customHeight="1" x14ac:dyDescent="0.25">
      <c r="A79" s="4">
        <f>78</f>
        <v>78</v>
      </c>
      <c r="B79" s="5" t="s">
        <v>197</v>
      </c>
      <c r="C79" s="5" t="s">
        <v>249</v>
      </c>
      <c r="D79" s="5" t="s">
        <v>260</v>
      </c>
      <c r="E79" s="5" t="s">
        <v>515</v>
      </c>
      <c r="F79" s="5" t="s">
        <v>8</v>
      </c>
      <c r="G79" s="5" t="s">
        <v>256</v>
      </c>
      <c r="H79" s="5" t="s">
        <v>188</v>
      </c>
      <c r="I79" s="5" t="s">
        <v>401</v>
      </c>
      <c r="J79" s="5" t="s">
        <v>249</v>
      </c>
      <c r="K79" s="5" t="s">
        <v>161</v>
      </c>
      <c r="L79" s="5" t="s">
        <v>223</v>
      </c>
      <c r="M79" s="5" t="s">
        <v>373</v>
      </c>
      <c r="N79" s="5" t="s">
        <v>389</v>
      </c>
      <c r="O79" s="5" t="s">
        <v>391</v>
      </c>
      <c r="P79" s="5" t="s">
        <v>419</v>
      </c>
      <c r="Q79" s="5" t="s">
        <v>340</v>
      </c>
      <c r="R79" s="5" t="s">
        <v>488</v>
      </c>
      <c r="S79" s="5" t="s">
        <v>62</v>
      </c>
      <c r="T79" s="5" t="s">
        <v>112</v>
      </c>
      <c r="U79" s="5" t="s">
        <v>175</v>
      </c>
      <c r="V79" s="5" t="s">
        <v>340</v>
      </c>
    </row>
    <row r="80" spans="1:22" ht="40.5" customHeight="1" x14ac:dyDescent="0.25">
      <c r="A80" s="4">
        <f>79</f>
        <v>79</v>
      </c>
      <c r="B80" s="5" t="s">
        <v>197</v>
      </c>
      <c r="C80" s="5" t="s">
        <v>350</v>
      </c>
      <c r="D80" s="5" t="s">
        <v>127</v>
      </c>
      <c r="E80" s="5" t="s">
        <v>515</v>
      </c>
      <c r="F80" s="5" t="s">
        <v>8</v>
      </c>
      <c r="G80" s="5" t="s">
        <v>403</v>
      </c>
      <c r="H80" s="5" t="s">
        <v>124</v>
      </c>
      <c r="I80" s="5" t="s">
        <v>424</v>
      </c>
      <c r="J80" s="5" t="s">
        <v>350</v>
      </c>
      <c r="K80" s="5" t="s">
        <v>516</v>
      </c>
      <c r="L80" s="5" t="s">
        <v>446</v>
      </c>
      <c r="M80" s="5" t="s">
        <v>337</v>
      </c>
      <c r="N80" s="5" t="s">
        <v>315</v>
      </c>
      <c r="O80" s="5" t="s">
        <v>188</v>
      </c>
      <c r="P80" s="5" t="s">
        <v>289</v>
      </c>
      <c r="Q80" s="5" t="s">
        <v>340</v>
      </c>
      <c r="R80" s="5" t="s">
        <v>488</v>
      </c>
      <c r="S80" s="5" t="s">
        <v>35</v>
      </c>
      <c r="T80" s="5" t="s">
        <v>481</v>
      </c>
      <c r="U80" s="5" t="s">
        <v>98</v>
      </c>
      <c r="V80" s="5" t="s">
        <v>340</v>
      </c>
    </row>
    <row r="81" spans="1:22" ht="40.5" customHeight="1" x14ac:dyDescent="0.25">
      <c r="A81" s="4">
        <f>80</f>
        <v>80</v>
      </c>
      <c r="B81" s="5" t="s">
        <v>197</v>
      </c>
      <c r="C81" s="5" t="s">
        <v>119</v>
      </c>
      <c r="D81" s="5" t="s">
        <v>500</v>
      </c>
      <c r="E81" s="5" t="s">
        <v>515</v>
      </c>
      <c r="F81" s="5" t="s">
        <v>146</v>
      </c>
      <c r="G81" s="5" t="s">
        <v>403</v>
      </c>
      <c r="H81" s="5" t="s">
        <v>96</v>
      </c>
      <c r="I81" s="5" t="s">
        <v>512</v>
      </c>
      <c r="J81" s="5" t="s">
        <v>12</v>
      </c>
      <c r="K81" s="5" t="s">
        <v>173</v>
      </c>
      <c r="L81" s="5" t="s">
        <v>182</v>
      </c>
      <c r="M81" s="5" t="s">
        <v>337</v>
      </c>
      <c r="N81" s="5" t="s">
        <v>315</v>
      </c>
      <c r="O81" s="5" t="s">
        <v>96</v>
      </c>
      <c r="P81" s="5" t="s">
        <v>253</v>
      </c>
      <c r="Q81" s="5" t="s">
        <v>340</v>
      </c>
      <c r="R81" s="5" t="s">
        <v>488</v>
      </c>
      <c r="S81" s="5" t="s">
        <v>48</v>
      </c>
      <c r="T81" s="5" t="s">
        <v>112</v>
      </c>
      <c r="U81" s="5" t="s">
        <v>98</v>
      </c>
      <c r="V81" s="5" t="s">
        <v>340</v>
      </c>
    </row>
    <row r="82" spans="1:22" ht="40.5" customHeight="1" x14ac:dyDescent="0.25">
      <c r="A82" s="4">
        <f>81</f>
        <v>81</v>
      </c>
      <c r="B82" s="5" t="s">
        <v>197</v>
      </c>
      <c r="C82" s="5" t="s">
        <v>303</v>
      </c>
      <c r="D82" s="5" t="s">
        <v>468</v>
      </c>
      <c r="E82" s="5" t="s">
        <v>515</v>
      </c>
      <c r="F82" s="5" t="s">
        <v>8</v>
      </c>
      <c r="G82" s="5" t="s">
        <v>403</v>
      </c>
      <c r="H82" s="5" t="s">
        <v>96</v>
      </c>
      <c r="I82" s="5" t="s">
        <v>512</v>
      </c>
      <c r="J82" s="5" t="s">
        <v>203</v>
      </c>
      <c r="K82" s="5" t="s">
        <v>26</v>
      </c>
      <c r="L82" s="5" t="s">
        <v>200</v>
      </c>
      <c r="M82" s="5" t="s">
        <v>337</v>
      </c>
      <c r="N82" s="5" t="s">
        <v>201</v>
      </c>
      <c r="O82" s="5" t="s">
        <v>124</v>
      </c>
      <c r="P82" s="5" t="s">
        <v>283</v>
      </c>
      <c r="Q82" s="5" t="s">
        <v>340</v>
      </c>
      <c r="R82" s="5" t="s">
        <v>488</v>
      </c>
      <c r="S82" s="5" t="s">
        <v>48</v>
      </c>
      <c r="T82" s="5" t="s">
        <v>112</v>
      </c>
      <c r="U82" s="5" t="s">
        <v>98</v>
      </c>
      <c r="V82" s="5" t="s">
        <v>340</v>
      </c>
    </row>
    <row r="83" spans="1:22" ht="40.5" customHeight="1" x14ac:dyDescent="0.25">
      <c r="A83" s="4">
        <f>82</f>
        <v>82</v>
      </c>
      <c r="B83" s="5" t="s">
        <v>197</v>
      </c>
      <c r="C83" s="5" t="s">
        <v>422</v>
      </c>
      <c r="D83" s="5" t="s">
        <v>199</v>
      </c>
      <c r="E83" s="5" t="s">
        <v>515</v>
      </c>
      <c r="F83" s="5" t="s">
        <v>8</v>
      </c>
      <c r="G83" s="5" t="s">
        <v>403</v>
      </c>
      <c r="H83" s="5" t="s">
        <v>124</v>
      </c>
      <c r="I83" s="5" t="s">
        <v>424</v>
      </c>
      <c r="J83" s="5" t="s">
        <v>233</v>
      </c>
      <c r="K83" s="5" t="s">
        <v>154</v>
      </c>
      <c r="L83" s="5" t="s">
        <v>503</v>
      </c>
      <c r="M83" s="5" t="s">
        <v>335</v>
      </c>
      <c r="N83" s="5" t="s">
        <v>112</v>
      </c>
      <c r="O83" s="5" t="s">
        <v>124</v>
      </c>
      <c r="P83" s="5" t="s">
        <v>228</v>
      </c>
      <c r="Q83" s="5" t="s">
        <v>340</v>
      </c>
      <c r="R83" s="5" t="s">
        <v>488</v>
      </c>
      <c r="S83" s="5" t="s">
        <v>35</v>
      </c>
      <c r="T83" s="5" t="s">
        <v>481</v>
      </c>
      <c r="U83" s="5" t="s">
        <v>98</v>
      </c>
      <c r="V83" s="5" t="s">
        <v>340</v>
      </c>
    </row>
    <row r="84" spans="1:22" ht="40.5" customHeight="1" x14ac:dyDescent="0.25">
      <c r="A84" s="4">
        <f>83</f>
        <v>83</v>
      </c>
      <c r="B84" s="5" t="s">
        <v>197</v>
      </c>
      <c r="C84" s="5" t="s">
        <v>433</v>
      </c>
      <c r="D84" s="5" t="s">
        <v>172</v>
      </c>
      <c r="E84" s="5" t="s">
        <v>515</v>
      </c>
      <c r="F84" s="5" t="s">
        <v>8</v>
      </c>
      <c r="G84" s="5" t="s">
        <v>403</v>
      </c>
      <c r="H84" s="5" t="s">
        <v>124</v>
      </c>
      <c r="I84" s="5" t="s">
        <v>424</v>
      </c>
      <c r="J84" s="5" t="s">
        <v>180</v>
      </c>
      <c r="K84" s="5" t="s">
        <v>496</v>
      </c>
      <c r="L84" s="5" t="s">
        <v>168</v>
      </c>
      <c r="M84" s="5" t="s">
        <v>246</v>
      </c>
      <c r="N84" s="5" t="s">
        <v>42</v>
      </c>
      <c r="O84" s="5" t="s">
        <v>415</v>
      </c>
      <c r="P84" s="5" t="s">
        <v>34</v>
      </c>
      <c r="Q84" s="5" t="s">
        <v>340</v>
      </c>
      <c r="R84" s="5" t="s">
        <v>488</v>
      </c>
      <c r="S84" s="5" t="s">
        <v>35</v>
      </c>
      <c r="T84" s="5" t="s">
        <v>481</v>
      </c>
      <c r="U84" s="5" t="s">
        <v>98</v>
      </c>
      <c r="V84" s="5" t="s">
        <v>340</v>
      </c>
    </row>
    <row r="85" spans="1:22" ht="40.5" customHeight="1" x14ac:dyDescent="0.25">
      <c r="A85" s="4">
        <f>84</f>
        <v>84</v>
      </c>
      <c r="B85" s="5" t="s">
        <v>197</v>
      </c>
      <c r="C85" s="5" t="s">
        <v>433</v>
      </c>
      <c r="D85" s="5" t="s">
        <v>467</v>
      </c>
      <c r="E85" s="5" t="s">
        <v>515</v>
      </c>
      <c r="F85" s="5" t="s">
        <v>8</v>
      </c>
      <c r="G85" s="5" t="s">
        <v>403</v>
      </c>
      <c r="H85" s="5" t="s">
        <v>96</v>
      </c>
      <c r="I85" s="5" t="s">
        <v>512</v>
      </c>
      <c r="J85" s="5" t="s">
        <v>180</v>
      </c>
      <c r="K85" s="5" t="s">
        <v>496</v>
      </c>
      <c r="L85" s="5" t="s">
        <v>168</v>
      </c>
      <c r="M85" s="5" t="s">
        <v>246</v>
      </c>
      <c r="N85" s="5" t="s">
        <v>42</v>
      </c>
      <c r="O85" s="5" t="s">
        <v>415</v>
      </c>
      <c r="P85" s="5" t="s">
        <v>34</v>
      </c>
      <c r="Q85" s="5" t="s">
        <v>340</v>
      </c>
      <c r="R85" s="5" t="s">
        <v>488</v>
      </c>
      <c r="S85" s="5" t="s">
        <v>48</v>
      </c>
      <c r="T85" s="5" t="s">
        <v>112</v>
      </c>
      <c r="U85" s="5" t="s">
        <v>98</v>
      </c>
      <c r="V85" s="5" t="s">
        <v>340</v>
      </c>
    </row>
    <row r="86" spans="1:22" ht="40.5" customHeight="1" x14ac:dyDescent="0.25">
      <c r="A86" s="4">
        <f>85</f>
        <v>85</v>
      </c>
      <c r="B86" s="5" t="s">
        <v>197</v>
      </c>
      <c r="C86" s="5" t="s">
        <v>362</v>
      </c>
      <c r="D86" s="5" t="s">
        <v>471</v>
      </c>
      <c r="E86" s="5" t="s">
        <v>515</v>
      </c>
      <c r="F86" s="5" t="s">
        <v>8</v>
      </c>
      <c r="G86" s="5" t="s">
        <v>403</v>
      </c>
      <c r="H86" s="5" t="s">
        <v>96</v>
      </c>
      <c r="I86" s="5" t="s">
        <v>512</v>
      </c>
      <c r="J86" s="5" t="s">
        <v>79</v>
      </c>
      <c r="K86" s="5" t="s">
        <v>271</v>
      </c>
      <c r="L86" s="5" t="s">
        <v>358</v>
      </c>
      <c r="M86" s="5" t="s">
        <v>290</v>
      </c>
      <c r="N86" s="5" t="s">
        <v>110</v>
      </c>
      <c r="O86" s="5" t="s">
        <v>415</v>
      </c>
      <c r="P86" s="5" t="s">
        <v>387</v>
      </c>
      <c r="Q86" s="5" t="s">
        <v>340</v>
      </c>
      <c r="R86" s="5" t="s">
        <v>488</v>
      </c>
      <c r="S86" s="5" t="s">
        <v>48</v>
      </c>
      <c r="T86" s="5" t="s">
        <v>112</v>
      </c>
      <c r="U86" s="5" t="s">
        <v>98</v>
      </c>
      <c r="V86" s="5" t="s">
        <v>340</v>
      </c>
    </row>
    <row r="87" spans="1:22" ht="40.5" customHeight="1" x14ac:dyDescent="0.25">
      <c r="A87" s="4">
        <f>86</f>
        <v>86</v>
      </c>
      <c r="B87" s="5" t="s">
        <v>197</v>
      </c>
      <c r="C87" s="5" t="s">
        <v>206</v>
      </c>
      <c r="D87" s="5" t="s">
        <v>466</v>
      </c>
      <c r="E87" s="5" t="s">
        <v>515</v>
      </c>
      <c r="F87" s="5" t="s">
        <v>8</v>
      </c>
      <c r="G87" s="5" t="s">
        <v>403</v>
      </c>
      <c r="H87" s="5" t="s">
        <v>96</v>
      </c>
      <c r="I87" s="5" t="s">
        <v>512</v>
      </c>
      <c r="J87" s="5" t="s">
        <v>302</v>
      </c>
      <c r="K87" s="5" t="s">
        <v>181</v>
      </c>
      <c r="L87" s="5" t="s">
        <v>476</v>
      </c>
      <c r="M87" s="5" t="s">
        <v>337</v>
      </c>
      <c r="N87" s="5" t="s">
        <v>315</v>
      </c>
      <c r="O87" s="5" t="s">
        <v>452</v>
      </c>
      <c r="P87" s="5" t="s">
        <v>253</v>
      </c>
      <c r="Q87" s="5" t="s">
        <v>340</v>
      </c>
      <c r="R87" s="5" t="s">
        <v>488</v>
      </c>
      <c r="S87" s="5" t="s">
        <v>48</v>
      </c>
      <c r="T87" s="5" t="s">
        <v>112</v>
      </c>
      <c r="U87" s="5" t="s">
        <v>98</v>
      </c>
      <c r="V87" s="5" t="s">
        <v>340</v>
      </c>
    </row>
    <row r="88" spans="1:22" ht="40.5" customHeight="1" x14ac:dyDescent="0.25">
      <c r="A88" s="4">
        <f>87</f>
        <v>87</v>
      </c>
      <c r="B88" s="5" t="s">
        <v>197</v>
      </c>
      <c r="C88" s="5" t="s">
        <v>382</v>
      </c>
      <c r="D88" s="5" t="s">
        <v>513</v>
      </c>
      <c r="E88" s="5" t="s">
        <v>493</v>
      </c>
      <c r="F88" s="5" t="s">
        <v>8</v>
      </c>
      <c r="G88" s="5" t="s">
        <v>403</v>
      </c>
      <c r="H88" s="5" t="s">
        <v>96</v>
      </c>
      <c r="I88" s="5" t="s">
        <v>512</v>
      </c>
      <c r="J88" s="5" t="s">
        <v>382</v>
      </c>
      <c r="K88" s="5" t="s">
        <v>449</v>
      </c>
      <c r="L88" s="5" t="s">
        <v>357</v>
      </c>
      <c r="M88" s="5" t="s">
        <v>450</v>
      </c>
      <c r="N88" s="5" t="s">
        <v>390</v>
      </c>
      <c r="O88" s="5" t="s">
        <v>458</v>
      </c>
      <c r="P88" s="5" t="s">
        <v>2</v>
      </c>
      <c r="Q88" s="5" t="s">
        <v>340</v>
      </c>
      <c r="R88" s="5" t="s">
        <v>488</v>
      </c>
      <c r="S88" s="5" t="s">
        <v>48</v>
      </c>
      <c r="T88" s="5" t="s">
        <v>112</v>
      </c>
      <c r="U88" s="5" t="s">
        <v>175</v>
      </c>
      <c r="V88" s="5" t="s">
        <v>340</v>
      </c>
    </row>
    <row r="89" spans="1:22" ht="40.5" customHeight="1" x14ac:dyDescent="0.25">
      <c r="A89" s="4">
        <f>88</f>
        <v>88</v>
      </c>
      <c r="B89" s="5" t="s">
        <v>197</v>
      </c>
      <c r="C89" s="5" t="s">
        <v>58</v>
      </c>
      <c r="D89" s="5" t="s">
        <v>346</v>
      </c>
      <c r="E89" s="5" t="s">
        <v>493</v>
      </c>
      <c r="F89" s="5" t="s">
        <v>8</v>
      </c>
      <c r="G89" s="5" t="s">
        <v>61</v>
      </c>
      <c r="H89" s="5" t="s">
        <v>96</v>
      </c>
      <c r="I89" s="5" t="s">
        <v>60</v>
      </c>
      <c r="J89" s="5" t="s">
        <v>425</v>
      </c>
      <c r="K89" s="5" t="s">
        <v>264</v>
      </c>
      <c r="L89" s="5" t="s">
        <v>59</v>
      </c>
      <c r="M89" s="5" t="s">
        <v>141</v>
      </c>
      <c r="N89" s="5" t="s">
        <v>104</v>
      </c>
      <c r="O89" s="5" t="s">
        <v>458</v>
      </c>
      <c r="P89" s="5" t="s">
        <v>399</v>
      </c>
      <c r="Q89" s="5" t="s">
        <v>340</v>
      </c>
      <c r="R89" s="5" t="s">
        <v>488</v>
      </c>
      <c r="S89" s="5" t="s">
        <v>369</v>
      </c>
      <c r="T89" s="5" t="s">
        <v>112</v>
      </c>
      <c r="U89" s="5" t="s">
        <v>175</v>
      </c>
      <c r="V89" s="5" t="s">
        <v>340</v>
      </c>
    </row>
    <row r="90" spans="1:22" ht="40.5" customHeight="1" x14ac:dyDescent="0.25">
      <c r="A90" s="4">
        <f>89</f>
        <v>89</v>
      </c>
      <c r="B90" s="5" t="s">
        <v>197</v>
      </c>
      <c r="C90" s="5" t="s">
        <v>58</v>
      </c>
      <c r="D90" s="5" t="s">
        <v>88</v>
      </c>
      <c r="E90" s="5" t="s">
        <v>493</v>
      </c>
      <c r="F90" s="5" t="s">
        <v>8</v>
      </c>
      <c r="G90" s="5" t="s">
        <v>384</v>
      </c>
      <c r="H90" s="5" t="s">
        <v>96</v>
      </c>
      <c r="I90" s="5" t="s">
        <v>342</v>
      </c>
      <c r="J90" s="5" t="s">
        <v>425</v>
      </c>
      <c r="K90" s="5" t="s">
        <v>264</v>
      </c>
      <c r="L90" s="5" t="s">
        <v>59</v>
      </c>
      <c r="M90" s="5" t="s">
        <v>141</v>
      </c>
      <c r="N90" s="5" t="s">
        <v>104</v>
      </c>
      <c r="O90" s="5" t="s">
        <v>458</v>
      </c>
      <c r="P90" s="5" t="s">
        <v>399</v>
      </c>
      <c r="Q90" s="5" t="s">
        <v>340</v>
      </c>
      <c r="R90" s="5" t="s">
        <v>488</v>
      </c>
      <c r="S90" s="5" t="s">
        <v>454</v>
      </c>
      <c r="T90" s="5" t="s">
        <v>112</v>
      </c>
      <c r="U90" s="5" t="s">
        <v>175</v>
      </c>
      <c r="V90" s="5" t="s">
        <v>340</v>
      </c>
    </row>
    <row r="91" spans="1:22" ht="40.5" customHeight="1" x14ac:dyDescent="0.25">
      <c r="A91" s="4">
        <f>90</f>
        <v>90</v>
      </c>
      <c r="B91" s="5" t="s">
        <v>197</v>
      </c>
      <c r="C91" s="5" t="s">
        <v>137</v>
      </c>
      <c r="D91" s="5" t="s">
        <v>410</v>
      </c>
      <c r="E91" s="5" t="s">
        <v>515</v>
      </c>
      <c r="F91" s="5" t="s">
        <v>8</v>
      </c>
      <c r="G91" s="5" t="s">
        <v>384</v>
      </c>
      <c r="H91" s="5" t="s">
        <v>96</v>
      </c>
      <c r="I91" s="5" t="s">
        <v>342</v>
      </c>
      <c r="J91" s="5" t="s">
        <v>14</v>
      </c>
      <c r="K91" s="5" t="s">
        <v>226</v>
      </c>
      <c r="L91" s="5" t="s">
        <v>484</v>
      </c>
      <c r="M91" s="5" t="s">
        <v>213</v>
      </c>
      <c r="N91" s="5" t="s">
        <v>112</v>
      </c>
      <c r="O91" s="5" t="s">
        <v>258</v>
      </c>
      <c r="P91" s="5" t="s">
        <v>284</v>
      </c>
      <c r="Q91" s="5" t="s">
        <v>340</v>
      </c>
      <c r="R91" s="5" t="s">
        <v>488</v>
      </c>
      <c r="S91" s="5" t="s">
        <v>454</v>
      </c>
      <c r="T91" s="5" t="s">
        <v>112</v>
      </c>
      <c r="U91" s="5" t="s">
        <v>175</v>
      </c>
      <c r="V91" s="5" t="s">
        <v>340</v>
      </c>
    </row>
    <row r="92" spans="1:22" ht="40.5" customHeight="1" x14ac:dyDescent="0.25">
      <c r="A92" s="4">
        <f>91</f>
        <v>91</v>
      </c>
      <c r="B92" s="5" t="s">
        <v>197</v>
      </c>
      <c r="C92" s="5" t="s">
        <v>137</v>
      </c>
      <c r="D92" s="5" t="s">
        <v>395</v>
      </c>
      <c r="E92" s="5" t="s">
        <v>515</v>
      </c>
      <c r="F92" s="5" t="s">
        <v>8</v>
      </c>
      <c r="G92" s="5" t="s">
        <v>61</v>
      </c>
      <c r="H92" s="5" t="s">
        <v>96</v>
      </c>
      <c r="I92" s="5" t="s">
        <v>60</v>
      </c>
      <c r="J92" s="5" t="s">
        <v>14</v>
      </c>
      <c r="K92" s="5" t="s">
        <v>226</v>
      </c>
      <c r="L92" s="5" t="s">
        <v>484</v>
      </c>
      <c r="M92" s="5" t="s">
        <v>213</v>
      </c>
      <c r="N92" s="5" t="s">
        <v>112</v>
      </c>
      <c r="O92" s="5" t="s">
        <v>258</v>
      </c>
      <c r="P92" s="5" t="s">
        <v>284</v>
      </c>
      <c r="Q92" s="5" t="s">
        <v>340</v>
      </c>
      <c r="R92" s="5" t="s">
        <v>488</v>
      </c>
      <c r="S92" s="5" t="s">
        <v>147</v>
      </c>
      <c r="T92" s="5" t="s">
        <v>112</v>
      </c>
      <c r="U92" s="5" t="s">
        <v>175</v>
      </c>
      <c r="V92" s="5" t="s">
        <v>340</v>
      </c>
    </row>
    <row r="93" spans="1:22" ht="40.5" customHeight="1" x14ac:dyDescent="0.25">
      <c r="A93" s="4">
        <f>92</f>
        <v>92</v>
      </c>
      <c r="B93" s="5" t="s">
        <v>197</v>
      </c>
      <c r="C93" s="5" t="s">
        <v>457</v>
      </c>
      <c r="D93" s="5" t="s">
        <v>65</v>
      </c>
      <c r="E93" s="5" t="s">
        <v>515</v>
      </c>
      <c r="F93" s="5" t="s">
        <v>8</v>
      </c>
      <c r="G93" s="5" t="s">
        <v>61</v>
      </c>
      <c r="H93" s="5" t="s">
        <v>96</v>
      </c>
      <c r="I93" s="5" t="s">
        <v>60</v>
      </c>
      <c r="J93" s="5" t="s">
        <v>33</v>
      </c>
      <c r="K93" s="5" t="s">
        <v>5</v>
      </c>
      <c r="L93" s="5" t="s">
        <v>219</v>
      </c>
      <c r="M93" s="5" t="s">
        <v>213</v>
      </c>
      <c r="N93" s="5" t="s">
        <v>275</v>
      </c>
      <c r="O93" s="5" t="s">
        <v>96</v>
      </c>
      <c r="P93" s="5" t="s">
        <v>255</v>
      </c>
      <c r="Q93" s="5" t="s">
        <v>340</v>
      </c>
      <c r="R93" s="5" t="s">
        <v>488</v>
      </c>
      <c r="S93" s="5" t="s">
        <v>147</v>
      </c>
      <c r="T93" s="5" t="s">
        <v>112</v>
      </c>
      <c r="U93" s="5" t="s">
        <v>175</v>
      </c>
      <c r="V93" s="5" t="s">
        <v>340</v>
      </c>
    </row>
    <row r="94" spans="1:22" ht="40.5" customHeight="1" x14ac:dyDescent="0.25">
      <c r="A94" s="4">
        <f>93</f>
        <v>93</v>
      </c>
      <c r="B94" s="5" t="s">
        <v>197</v>
      </c>
      <c r="C94" s="5" t="s">
        <v>457</v>
      </c>
      <c r="D94" s="5" t="s">
        <v>380</v>
      </c>
      <c r="E94" s="5" t="s">
        <v>515</v>
      </c>
      <c r="F94" s="5" t="s">
        <v>8</v>
      </c>
      <c r="G94" s="5" t="s">
        <v>384</v>
      </c>
      <c r="H94" s="5" t="s">
        <v>96</v>
      </c>
      <c r="I94" s="5" t="s">
        <v>342</v>
      </c>
      <c r="J94" s="5" t="s">
        <v>33</v>
      </c>
      <c r="K94" s="5" t="s">
        <v>5</v>
      </c>
      <c r="L94" s="5" t="s">
        <v>219</v>
      </c>
      <c r="M94" s="5" t="s">
        <v>213</v>
      </c>
      <c r="N94" s="5" t="s">
        <v>275</v>
      </c>
      <c r="O94" s="5" t="s">
        <v>96</v>
      </c>
      <c r="P94" s="5" t="s">
        <v>255</v>
      </c>
      <c r="Q94" s="5" t="s">
        <v>340</v>
      </c>
      <c r="R94" s="5" t="s">
        <v>488</v>
      </c>
      <c r="S94" s="5" t="s">
        <v>454</v>
      </c>
      <c r="T94" s="5" t="s">
        <v>112</v>
      </c>
      <c r="U94" s="5" t="s">
        <v>175</v>
      </c>
      <c r="V94" s="5" t="s">
        <v>340</v>
      </c>
    </row>
    <row r="95" spans="1:22" ht="40.5" customHeight="1" x14ac:dyDescent="0.25">
      <c r="A95" s="4">
        <f>94</f>
        <v>94</v>
      </c>
      <c r="B95" s="5" t="s">
        <v>197</v>
      </c>
      <c r="C95" s="5" t="s">
        <v>506</v>
      </c>
      <c r="D95" s="5" t="s">
        <v>6</v>
      </c>
      <c r="E95" s="5" t="s">
        <v>515</v>
      </c>
      <c r="F95" s="5" t="s">
        <v>8</v>
      </c>
      <c r="G95" s="5" t="s">
        <v>304</v>
      </c>
      <c r="H95" s="5" t="s">
        <v>96</v>
      </c>
      <c r="I95" s="5" t="s">
        <v>436</v>
      </c>
      <c r="J95" s="5" t="s">
        <v>305</v>
      </c>
      <c r="K95" s="5" t="s">
        <v>198</v>
      </c>
      <c r="L95" s="5" t="s">
        <v>517</v>
      </c>
      <c r="M95" s="5" t="s">
        <v>24</v>
      </c>
      <c r="N95" s="5" t="s">
        <v>315</v>
      </c>
      <c r="O95" s="5" t="s">
        <v>177</v>
      </c>
      <c r="P95" s="5" t="s">
        <v>91</v>
      </c>
      <c r="Q95" s="5" t="s">
        <v>340</v>
      </c>
      <c r="R95" s="5" t="s">
        <v>488</v>
      </c>
      <c r="S95" s="5" t="s">
        <v>222</v>
      </c>
      <c r="T95" s="5" t="s">
        <v>481</v>
      </c>
      <c r="U95" s="5" t="s">
        <v>175</v>
      </c>
      <c r="V95" s="5" t="s">
        <v>340</v>
      </c>
    </row>
    <row r="96" spans="1:22" ht="40.5" customHeight="1" x14ac:dyDescent="0.25">
      <c r="A96" s="4">
        <f>95</f>
        <v>95</v>
      </c>
      <c r="B96" s="5" t="s">
        <v>197</v>
      </c>
      <c r="C96" s="5" t="s">
        <v>116</v>
      </c>
      <c r="D96" s="5" t="s">
        <v>1</v>
      </c>
      <c r="E96" s="5" t="s">
        <v>515</v>
      </c>
      <c r="F96" s="5" t="s">
        <v>8</v>
      </c>
      <c r="G96" s="5" t="s">
        <v>304</v>
      </c>
      <c r="H96" s="5" t="s">
        <v>96</v>
      </c>
      <c r="I96" s="5" t="s">
        <v>436</v>
      </c>
      <c r="J96" s="5" t="s">
        <v>325</v>
      </c>
      <c r="K96" s="5" t="s">
        <v>74</v>
      </c>
      <c r="L96" s="5" t="s">
        <v>396</v>
      </c>
      <c r="M96" s="5" t="s">
        <v>49</v>
      </c>
      <c r="N96" s="5" t="s">
        <v>315</v>
      </c>
      <c r="O96" s="5" t="s">
        <v>96</v>
      </c>
      <c r="P96" s="5" t="s">
        <v>255</v>
      </c>
      <c r="Q96" s="5" t="s">
        <v>340</v>
      </c>
      <c r="R96" s="5" t="s">
        <v>488</v>
      </c>
      <c r="S96" s="5" t="s">
        <v>222</v>
      </c>
      <c r="T96" s="5" t="s">
        <v>481</v>
      </c>
      <c r="U96" s="5" t="s">
        <v>175</v>
      </c>
      <c r="V96" s="5" t="s">
        <v>340</v>
      </c>
    </row>
    <row r="97" spans="1:22" ht="40.5" customHeight="1" x14ac:dyDescent="0.25">
      <c r="A97" s="4">
        <f>96</f>
        <v>96</v>
      </c>
      <c r="B97" s="5" t="s">
        <v>197</v>
      </c>
      <c r="C97" s="5" t="s">
        <v>94</v>
      </c>
      <c r="D97" s="5" t="s">
        <v>239</v>
      </c>
      <c r="E97" s="5" t="s">
        <v>515</v>
      </c>
      <c r="F97" s="5" t="s">
        <v>146</v>
      </c>
      <c r="G97" s="5" t="s">
        <v>384</v>
      </c>
      <c r="H97" s="5" t="s">
        <v>124</v>
      </c>
      <c r="I97" s="5" t="s">
        <v>105</v>
      </c>
      <c r="J97" s="5" t="s">
        <v>94</v>
      </c>
      <c r="K97" s="5" t="s">
        <v>445</v>
      </c>
      <c r="L97" s="5" t="s">
        <v>349</v>
      </c>
      <c r="M97" s="5" t="s">
        <v>216</v>
      </c>
      <c r="N97" s="5" t="s">
        <v>21</v>
      </c>
      <c r="O97" s="5" t="s">
        <v>334</v>
      </c>
      <c r="P97" s="5" t="s">
        <v>288</v>
      </c>
      <c r="Q97" s="5" t="s">
        <v>340</v>
      </c>
      <c r="R97" s="5" t="s">
        <v>488</v>
      </c>
      <c r="S97" s="5" t="s">
        <v>293</v>
      </c>
      <c r="T97" s="5" t="s">
        <v>112</v>
      </c>
      <c r="U97" s="5" t="s">
        <v>175</v>
      </c>
      <c r="V97" s="5" t="s">
        <v>340</v>
      </c>
    </row>
    <row r="98" spans="1:22" ht="40.5" customHeight="1" x14ac:dyDescent="0.25">
      <c r="A98" s="4">
        <f>97</f>
        <v>97</v>
      </c>
      <c r="B98" s="5" t="s">
        <v>197</v>
      </c>
      <c r="C98" s="5" t="s">
        <v>41</v>
      </c>
      <c r="D98" s="5" t="s">
        <v>144</v>
      </c>
      <c r="E98" s="5" t="s">
        <v>515</v>
      </c>
      <c r="F98" s="5" t="s">
        <v>146</v>
      </c>
      <c r="G98" s="5" t="s">
        <v>61</v>
      </c>
      <c r="H98" s="5" t="s">
        <v>124</v>
      </c>
      <c r="I98" s="5" t="s">
        <v>416</v>
      </c>
      <c r="J98" s="5" t="s">
        <v>351</v>
      </c>
      <c r="K98" s="5" t="s">
        <v>10</v>
      </c>
      <c r="L98" s="5" t="s">
        <v>520</v>
      </c>
      <c r="M98" s="5" t="s">
        <v>216</v>
      </c>
      <c r="N98" s="5" t="s">
        <v>156</v>
      </c>
      <c r="O98" s="5" t="s">
        <v>452</v>
      </c>
      <c r="P98" s="5" t="s">
        <v>48</v>
      </c>
      <c r="Q98" s="5" t="s">
        <v>340</v>
      </c>
      <c r="R98" s="5" t="s">
        <v>488</v>
      </c>
      <c r="S98" s="5" t="s">
        <v>55</v>
      </c>
      <c r="T98" s="5" t="s">
        <v>481</v>
      </c>
      <c r="U98" s="5" t="s">
        <v>175</v>
      </c>
      <c r="V98" s="5" t="s">
        <v>340</v>
      </c>
    </row>
    <row r="99" spans="1:22" ht="40.5" customHeight="1" x14ac:dyDescent="0.25">
      <c r="A99" s="4">
        <f>98</f>
        <v>98</v>
      </c>
      <c r="B99" s="5" t="s">
        <v>197</v>
      </c>
      <c r="C99" s="5" t="s">
        <v>41</v>
      </c>
      <c r="D99" s="5" t="s">
        <v>118</v>
      </c>
      <c r="E99" s="5" t="s">
        <v>515</v>
      </c>
      <c r="F99" s="5" t="s">
        <v>146</v>
      </c>
      <c r="G99" s="5" t="s">
        <v>384</v>
      </c>
      <c r="H99" s="5" t="s">
        <v>124</v>
      </c>
      <c r="I99" s="5" t="s">
        <v>105</v>
      </c>
      <c r="J99" s="5" t="s">
        <v>351</v>
      </c>
      <c r="K99" s="5" t="s">
        <v>10</v>
      </c>
      <c r="L99" s="5" t="s">
        <v>520</v>
      </c>
      <c r="M99" s="5" t="s">
        <v>216</v>
      </c>
      <c r="N99" s="5" t="s">
        <v>156</v>
      </c>
      <c r="O99" s="5" t="s">
        <v>452</v>
      </c>
      <c r="P99" s="5" t="s">
        <v>48</v>
      </c>
      <c r="Q99" s="5" t="s">
        <v>340</v>
      </c>
      <c r="R99" s="5" t="s">
        <v>488</v>
      </c>
      <c r="S99" s="5" t="s">
        <v>293</v>
      </c>
      <c r="T99" s="5" t="s">
        <v>112</v>
      </c>
      <c r="U99" s="5" t="s">
        <v>175</v>
      </c>
      <c r="V99" s="5" t="s">
        <v>340</v>
      </c>
    </row>
  </sheetData>
  <phoneticPr fontId="6" type="noConversion"/>
  <conditionalFormatting sqref="W1:AO1048576 Q1:V1 Q100:V1048576 B2:V99">
    <cfRule type="cellIs" dxfId="14" priority="12" operator="equal">
      <formula>"很不满意"</formula>
    </cfRule>
    <cfRule type="cellIs" dxfId="13" priority="13" operator="equal">
      <formula>"不太满意"</formula>
    </cfRule>
    <cfRule type="cellIs" dxfId="12" priority="14" operator="equal">
      <formula>"比较满意"</formula>
    </cfRule>
    <cfRule type="cellIs" dxfId="11" priority="15" operator="equal">
      <formula>"满意"</formula>
    </cfRule>
    <cfRule type="cellIs" dxfId="10" priority="16" operator="equal">
      <formula>"十分满意"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2016-11-17T13:36:32Z</dcterms:created>
  <dcterms:modified xsi:type="dcterms:W3CDTF">2025-12-30T03:24:36Z</dcterms:modified>
</cp:coreProperties>
</file>